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nkovní prvky - tec..." sheetId="2" r:id="rId2"/>
    <sheet name="02 - Venkovní prvky - sta..." sheetId="3" r:id="rId3"/>
    <sheet name="03 - Vnitřní technologie PZS" sheetId="4" r:id="rId4"/>
    <sheet name="01 - N.z. Poštorná" sheetId="5" r:id="rId5"/>
    <sheet name="02 - N.z. Lednice" sheetId="6" r:id="rId6"/>
    <sheet name="03 - Boří les" sheetId="7" r:id="rId7"/>
    <sheet name="03 - VON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'01 - Venkovní prvky - tec...'!$C$85:$K$149</definedName>
    <definedName name="_xlnm.Print_Area" localSheetId="1">'01 - Venkovní prvky - tec...'!$C$4:$J$41,'01 - Venkovní prvky - tec...'!$C$47:$J$65,'01 - Venkovní prvky - tec...'!$C$71:$K$149</definedName>
    <definedName name="_xlnm.Print_Titles" localSheetId="1">'01 - Venkovní prvky - tec...'!$85:$85</definedName>
    <definedName name="_xlnm._FilterDatabase" localSheetId="2" hidden="1">'02 - Venkovní prvky - sta...'!$C$86:$K$122</definedName>
    <definedName name="_xlnm.Print_Area" localSheetId="2">'02 - Venkovní prvky - sta...'!$C$4:$J$41,'02 - Venkovní prvky - sta...'!$C$47:$J$66,'02 - Venkovní prvky - sta...'!$C$72:$K$122</definedName>
    <definedName name="_xlnm.Print_Titles" localSheetId="2">'02 - Venkovní prvky - sta...'!$86:$86</definedName>
    <definedName name="_xlnm._FilterDatabase" localSheetId="3" hidden="1">'03 - Vnitřní technologie PZS'!$C$85:$K$137</definedName>
    <definedName name="_xlnm.Print_Area" localSheetId="3">'03 - Vnitřní technologie PZS'!$C$4:$J$41,'03 - Vnitřní technologie PZS'!$C$47:$J$65,'03 - Vnitřní technologie PZS'!$C$71:$K$137</definedName>
    <definedName name="_xlnm.Print_Titles" localSheetId="3">'03 - Vnitřní technologie PZS'!$85:$85</definedName>
    <definedName name="_xlnm._FilterDatabase" localSheetId="4" hidden="1">'01 - N.z. Poštorná'!$C$85:$K$102</definedName>
    <definedName name="_xlnm.Print_Area" localSheetId="4">'01 - N.z. Poštorná'!$C$4:$J$41,'01 - N.z. Poštorná'!$C$47:$J$65,'01 - N.z. Poštorná'!$C$71:$K$102</definedName>
    <definedName name="_xlnm.Print_Titles" localSheetId="4">'01 - N.z. Poštorná'!$85:$85</definedName>
    <definedName name="_xlnm._FilterDatabase" localSheetId="5" hidden="1">'02 - N.z. Lednice'!$C$85:$K$104</definedName>
    <definedName name="_xlnm.Print_Area" localSheetId="5">'02 - N.z. Lednice'!$C$4:$J$41,'02 - N.z. Lednice'!$C$47:$J$65,'02 - N.z. Lednice'!$C$71:$K$104</definedName>
    <definedName name="_xlnm.Print_Titles" localSheetId="5">'02 - N.z. Lednice'!$85:$85</definedName>
    <definedName name="_xlnm._FilterDatabase" localSheetId="6" hidden="1">'03 - Boří les'!$C$85:$K$90</definedName>
    <definedName name="_xlnm.Print_Area" localSheetId="6">'03 - Boří les'!$C$4:$J$41,'03 - Boří les'!$C$47:$J$65,'03 - Boří les'!$C$71:$K$90</definedName>
    <definedName name="_xlnm.Print_Titles" localSheetId="6">'03 - Boří les'!$85:$85</definedName>
    <definedName name="_xlnm._FilterDatabase" localSheetId="7" hidden="1">'03 - VON'!$C$80:$K$92</definedName>
    <definedName name="_xlnm.Print_Area" localSheetId="7">'03 - VON'!$C$4:$J$39,'03 - VON'!$C$45:$J$62,'03 - VON'!$C$68:$K$92</definedName>
    <definedName name="_xlnm.Print_Titles" localSheetId="7">'03 - VON'!$80:$80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3"/>
  <c i="8" r="J35"/>
  <c i="1" r="AX63"/>
  <c i="8" r="BI92"/>
  <c r="BH92"/>
  <c r="BG92"/>
  <c r="BF92"/>
  <c r="T92"/>
  <c r="R92"/>
  <c r="P92"/>
  <c r="BI90"/>
  <c r="BH90"/>
  <c r="BG90"/>
  <c r="BF90"/>
  <c r="T90"/>
  <c r="R90"/>
  <c r="P90"/>
  <c r="BI84"/>
  <c r="BH84"/>
  <c r="BG84"/>
  <c r="BF84"/>
  <c r="T84"/>
  <c r="R84"/>
  <c r="P84"/>
  <c r="BI83"/>
  <c r="BH83"/>
  <c r="BG83"/>
  <c r="BF83"/>
  <c r="T83"/>
  <c r="R83"/>
  <c r="P83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7" r="J39"/>
  <c r="J38"/>
  <c i="1" r="AY62"/>
  <c i="7" r="J37"/>
  <c i="1" r="AX62"/>
  <c i="7"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82"/>
  <c r="J16"/>
  <c r="J14"/>
  <c r="J80"/>
  <c r="E7"/>
  <c r="E74"/>
  <c i="6" r="J39"/>
  <c r="J38"/>
  <c i="1" r="AY61"/>
  <c i="6" r="J37"/>
  <c i="1" r="AX61"/>
  <c i="6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58"/>
  <c r="J16"/>
  <c r="J14"/>
  <c r="J80"/>
  <c r="E7"/>
  <c r="E74"/>
  <c i="5" r="J39"/>
  <c r="J38"/>
  <c i="1" r="AY60"/>
  <c i="5" r="J37"/>
  <c i="1" r="AX60"/>
  <c i="5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58"/>
  <c r="J16"/>
  <c r="J14"/>
  <c r="J56"/>
  <c r="E7"/>
  <c r="E74"/>
  <c i="4" r="J39"/>
  <c r="J38"/>
  <c i="1" r="AY58"/>
  <c i="4" r="J37"/>
  <c i="1" r="AX58"/>
  <c i="4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3" r="J39"/>
  <c r="J38"/>
  <c i="1" r="AY57"/>
  <c i="3" r="J37"/>
  <c i="1" r="AX57"/>
  <c i="3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59"/>
  <c r="J19"/>
  <c r="J17"/>
  <c r="E17"/>
  <c r="F83"/>
  <c r="J16"/>
  <c r="J14"/>
  <c r="J81"/>
  <c r="E7"/>
  <c r="E75"/>
  <c i="2" r="J39"/>
  <c r="J38"/>
  <c i="1" r="AY56"/>
  <c i="2" r="J37"/>
  <c i="1" r="AX56"/>
  <c i="2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59"/>
  <c r="J19"/>
  <c r="J17"/>
  <c r="E17"/>
  <c r="F82"/>
  <c r="J16"/>
  <c r="J14"/>
  <c r="J56"/>
  <c r="E7"/>
  <c r="E50"/>
  <c i="1" r="L50"/>
  <c r="AM50"/>
  <c r="AM49"/>
  <c r="L49"/>
  <c r="AM47"/>
  <c r="L47"/>
  <c r="L45"/>
  <c r="L44"/>
  <c i="8" r="BK83"/>
  <c i="7" r="J88"/>
  <c i="6" r="BK92"/>
  <c i="5" r="BK100"/>
  <c i="4" r="BK137"/>
  <c r="J127"/>
  <c r="BK121"/>
  <c r="BK111"/>
  <c r="BK107"/>
  <c r="J99"/>
  <c r="BK91"/>
  <c i="3" r="J113"/>
  <c i="2" r="BK149"/>
  <c r="BK140"/>
  <c r="J127"/>
  <c r="BK121"/>
  <c r="J114"/>
  <c r="J105"/>
  <c r="J101"/>
  <c r="J90"/>
  <c i="8" r="BK84"/>
  <c i="6" r="J101"/>
  <c r="J91"/>
  <c i="5" r="J102"/>
  <c r="BK93"/>
  <c r="J89"/>
  <c i="4" r="BK126"/>
  <c r="BK117"/>
  <c r="BK106"/>
  <c r="BK101"/>
  <c r="BK95"/>
  <c r="J88"/>
  <c i="3" r="BK104"/>
  <c i="2" r="BK147"/>
  <c r="BK142"/>
  <c r="BK134"/>
  <c r="BK125"/>
  <c r="J108"/>
  <c r="BK103"/>
  <c r="J88"/>
  <c i="6" r="BK102"/>
  <c r="BK91"/>
  <c i="5" r="J97"/>
  <c i="4" r="J135"/>
  <c r="J125"/>
  <c r="BK116"/>
  <c r="J111"/>
  <c r="J105"/>
  <c r="J98"/>
  <c r="J90"/>
  <c i="3" r="J111"/>
  <c i="2" r="BK148"/>
  <c r="BK133"/>
  <c r="BK129"/>
  <c r="BK117"/>
  <c r="J104"/>
  <c r="BK93"/>
  <c i="6" r="BK104"/>
  <c r="BK97"/>
  <c i="5" r="J99"/>
  <c r="BK89"/>
  <c i="4" r="BK132"/>
  <c r="J124"/>
  <c r="BK103"/>
  <c r="J92"/>
  <c i="3" r="BK113"/>
  <c i="2" r="J147"/>
  <c r="J136"/>
  <c r="BK126"/>
  <c r="BK119"/>
  <c r="BK102"/>
  <c r="BK90"/>
  <c i="7" r="BK89"/>
  <c i="6" r="J104"/>
  <c r="BK89"/>
  <c i="5" r="J101"/>
  <c r="BK88"/>
  <c i="4" r="J129"/>
  <c r="J123"/>
  <c r="J119"/>
  <c r="BK108"/>
  <c r="BK100"/>
  <c r="J95"/>
  <c i="3" r="J119"/>
  <c r="J110"/>
  <c r="J96"/>
  <c i="2" r="J144"/>
  <c r="BK130"/>
  <c r="J125"/>
  <c r="J117"/>
  <c r="BK108"/>
  <c r="J102"/>
  <c r="BK92"/>
  <c i="8" r="J90"/>
  <c i="6" r="J103"/>
  <c r="J95"/>
  <c r="BK88"/>
  <c i="5" r="BK97"/>
  <c r="J90"/>
  <c i="4" r="J121"/>
  <c r="J118"/>
  <c r="BK115"/>
  <c r="J110"/>
  <c r="BK102"/>
  <c r="J91"/>
  <c i="3" r="BK121"/>
  <c r="J101"/>
  <c r="J90"/>
  <c i="2" r="BK144"/>
  <c r="J137"/>
  <c r="J128"/>
  <c r="BK122"/>
  <c r="J116"/>
  <c r="J107"/>
  <c r="J98"/>
  <c r="J91"/>
  <c i="8" r="BK90"/>
  <c i="6" r="BK95"/>
  <c i="5" r="BK101"/>
  <c r="J96"/>
  <c i="4" r="J132"/>
  <c r="J126"/>
  <c r="J120"/>
  <c r="BK113"/>
  <c r="J107"/>
  <c r="J102"/>
  <c r="BK94"/>
  <c i="3" r="J120"/>
  <c r="J99"/>
  <c i="2" r="J143"/>
  <c r="J131"/>
  <c r="BK115"/>
  <c r="J103"/>
  <c r="BK97"/>
  <c r="BK88"/>
  <c i="6" r="J99"/>
  <c r="BK90"/>
  <c i="5" r="J91"/>
  <c r="J88"/>
  <c i="4" r="BK129"/>
  <c r="J115"/>
  <c r="BK105"/>
  <c r="J94"/>
  <c i="3" r="BK119"/>
  <c r="BK99"/>
  <c i="2" r="BK146"/>
  <c r="BK137"/>
  <c r="J129"/>
  <c r="J124"/>
  <c r="BK113"/>
  <c r="BK98"/>
  <c r="BK94"/>
  <c i="1" r="AS59"/>
  <c i="8" r="J92"/>
  <c i="6" r="J93"/>
  <c i="5" r="BK102"/>
  <c r="BK91"/>
  <c i="4" r="BK133"/>
  <c r="BK124"/>
  <c r="BK118"/>
  <c r="BK110"/>
  <c r="J101"/>
  <c r="BK96"/>
  <c r="BK89"/>
  <c i="3" r="BK111"/>
  <c i="2" r="J148"/>
  <c r="BK135"/>
  <c r="BK128"/>
  <c r="J122"/>
  <c r="J115"/>
  <c r="BK107"/>
  <c r="BK95"/>
  <c r="J89"/>
  <c i="7" r="J89"/>
  <c i="6" r="BK98"/>
  <c r="J89"/>
  <c i="5" r="J95"/>
  <c i="4" r="BK135"/>
  <c r="BK123"/>
  <c r="BK119"/>
  <c r="J114"/>
  <c r="J96"/>
  <c r="J89"/>
  <c i="3" r="J103"/>
  <c r="BK96"/>
  <c i="2" r="BK145"/>
  <c r="J140"/>
  <c r="J130"/>
  <c r="J126"/>
  <c r="J118"/>
  <c r="BK105"/>
  <c r="J97"/>
  <c r="BK89"/>
  <c i="6" r="BK103"/>
  <c r="J97"/>
  <c i="5" r="J100"/>
  <c r="BK90"/>
  <c i="4" r="BK130"/>
  <c r="J117"/>
  <c r="BK112"/>
  <c r="BK104"/>
  <c r="BK92"/>
  <c i="3" r="J112"/>
  <c i="2" r="J134"/>
  <c r="J132"/>
  <c r="BK118"/>
  <c r="J113"/>
  <c r="J99"/>
  <c r="J92"/>
  <c i="7" r="BK88"/>
  <c i="6" r="BK101"/>
  <c r="J92"/>
  <c i="5" r="BK96"/>
  <c i="4" r="J133"/>
  <c r="J128"/>
  <c r="J106"/>
  <c r="BK97"/>
  <c i="3" r="J121"/>
  <c r="BK103"/>
  <c r="BK90"/>
  <c i="2" r="J142"/>
  <c r="J133"/>
  <c r="J121"/>
  <c r="J109"/>
  <c r="J93"/>
  <c i="8" r="J84"/>
  <c i="6" r="J98"/>
  <c r="J88"/>
  <c i="5" r="BK99"/>
  <c i="4" r="BK131"/>
  <c r="BK125"/>
  <c r="J122"/>
  <c r="J113"/>
  <c r="J104"/>
  <c r="BK98"/>
  <c i="3" r="BK120"/>
  <c r="BK101"/>
  <c i="2" r="J149"/>
  <c r="BK136"/>
  <c r="BK124"/>
  <c r="BK116"/>
  <c r="J111"/>
  <c r="BK104"/>
  <c r="J94"/>
  <c i="1" r="AS55"/>
  <c i="4" r="BK128"/>
  <c r="BK120"/>
  <c r="J116"/>
  <c r="J112"/>
  <c r="J100"/>
  <c i="3" r="BK112"/>
  <c r="BK98"/>
  <c i="2" r="J146"/>
  <c r="BK141"/>
  <c r="J135"/>
  <c r="J119"/>
  <c r="BK114"/>
  <c r="BK99"/>
  <c r="J95"/>
  <c i="8" r="BK92"/>
  <c i="6" r="BK99"/>
  <c r="J90"/>
  <c i="5" r="BK95"/>
  <c i="4" r="J130"/>
  <c r="BK122"/>
  <c r="BK114"/>
  <c r="J103"/>
  <c r="J97"/>
  <c r="BK88"/>
  <c i="3" r="J104"/>
  <c i="2" r="J145"/>
  <c r="BK132"/>
  <c r="BK123"/>
  <c r="BK109"/>
  <c r="BK101"/>
  <c r="BK96"/>
  <c i="8" r="J83"/>
  <c i="6" r="J102"/>
  <c r="BK93"/>
  <c i="5" r="J93"/>
  <c i="4" r="J137"/>
  <c r="J131"/>
  <c r="BK127"/>
  <c r="J108"/>
  <c r="BK99"/>
  <c r="BK90"/>
  <c i="3" r="BK110"/>
  <c r="J98"/>
  <c i="2" r="BK143"/>
  <c r="J141"/>
  <c r="BK131"/>
  <c r="BK127"/>
  <c r="J123"/>
  <c r="BK111"/>
  <c r="J96"/>
  <c r="BK91"/>
  <c l="1" r="T87"/>
  <c r="T86"/>
  <c i="3" r="BK89"/>
  <c r="BK88"/>
  <c r="J88"/>
  <c r="J64"/>
  <c i="4" r="P87"/>
  <c r="P86"/>
  <c i="1" r="AU58"/>
  <c i="5" r="P87"/>
  <c r="P86"/>
  <c i="1" r="AU60"/>
  <c i="6" r="BK87"/>
  <c r="BK86"/>
  <c r="J86"/>
  <c i="7" r="BK87"/>
  <c r="BK86"/>
  <c r="J86"/>
  <c i="2" r="P87"/>
  <c r="P86"/>
  <c i="1" r="AU56"/>
  <c i="3" r="R89"/>
  <c r="R88"/>
  <c r="R87"/>
  <c i="4" r="T87"/>
  <c r="T86"/>
  <c i="5" r="T87"/>
  <c r="T86"/>
  <c i="6" r="R87"/>
  <c r="R86"/>
  <c i="7" r="P87"/>
  <c r="P86"/>
  <c i="1" r="AU62"/>
  <c i="2" r="R87"/>
  <c r="R86"/>
  <c i="3" r="P89"/>
  <c r="P88"/>
  <c r="P87"/>
  <c i="1" r="AU57"/>
  <c i="4" r="BK87"/>
  <c r="J87"/>
  <c r="J64"/>
  <c i="5" r="R87"/>
  <c r="R86"/>
  <c i="6" r="P87"/>
  <c r="P86"/>
  <c i="1" r="AU61"/>
  <c i="7" r="R87"/>
  <c r="R86"/>
  <c i="8" r="R82"/>
  <c i="2" r="BK87"/>
  <c r="J87"/>
  <c r="J64"/>
  <c i="3" r="T89"/>
  <c r="T88"/>
  <c r="T87"/>
  <c i="4" r="R87"/>
  <c r="R86"/>
  <c i="5" r="BK87"/>
  <c r="J87"/>
  <c r="J64"/>
  <c i="6" r="T87"/>
  <c r="T86"/>
  <c i="7" r="T87"/>
  <c r="T86"/>
  <c i="8" r="BK82"/>
  <c r="J82"/>
  <c r="J60"/>
  <c r="P82"/>
  <c r="T82"/>
  <c r="BK89"/>
  <c r="J89"/>
  <c r="J61"/>
  <c r="P89"/>
  <c r="R89"/>
  <c r="T89"/>
  <c i="2" r="F58"/>
  <c r="J59"/>
  <c r="BE88"/>
  <c r="BE89"/>
  <c r="BE90"/>
  <c r="BE96"/>
  <c r="BE103"/>
  <c r="BE105"/>
  <c r="BE113"/>
  <c r="BE115"/>
  <c r="BE116"/>
  <c r="BE121"/>
  <c r="BE125"/>
  <c r="BE134"/>
  <c r="BE137"/>
  <c r="BE140"/>
  <c i="3" r="E50"/>
  <c r="F58"/>
  <c r="J58"/>
  <c r="F84"/>
  <c r="BE98"/>
  <c r="BE103"/>
  <c i="4" r="J56"/>
  <c r="J58"/>
  <c r="BE88"/>
  <c r="BE91"/>
  <c r="BE94"/>
  <c r="BE95"/>
  <c r="BE96"/>
  <c r="BE97"/>
  <c r="BE100"/>
  <c r="BE111"/>
  <c r="BE118"/>
  <c r="BE119"/>
  <c r="BE120"/>
  <c r="BE121"/>
  <c r="BE129"/>
  <c r="BE133"/>
  <c r="BE137"/>
  <c i="5" r="F59"/>
  <c r="J80"/>
  <c r="BE90"/>
  <c r="BE100"/>
  <c r="BE101"/>
  <c r="BE102"/>
  <c i="6" r="F59"/>
  <c r="F82"/>
  <c r="J83"/>
  <c r="BE88"/>
  <c r="BE91"/>
  <c r="BE92"/>
  <c r="BE103"/>
  <c i="7" r="E50"/>
  <c r="J56"/>
  <c r="F59"/>
  <c r="J83"/>
  <c r="BE89"/>
  <c i="8" r="BE84"/>
  <c i="2" r="E74"/>
  <c r="J80"/>
  <c r="J82"/>
  <c r="F83"/>
  <c r="BE93"/>
  <c r="BE94"/>
  <c r="BE104"/>
  <c r="BE107"/>
  <c r="BE114"/>
  <c r="BE124"/>
  <c r="BE127"/>
  <c r="BE141"/>
  <c r="BE144"/>
  <c r="BE145"/>
  <c r="BE146"/>
  <c r="BE147"/>
  <c i="3" r="J56"/>
  <c r="J84"/>
  <c r="BE90"/>
  <c r="BE96"/>
  <c r="BE101"/>
  <c r="BE112"/>
  <c r="BE120"/>
  <c i="4" r="E50"/>
  <c r="F59"/>
  <c r="J59"/>
  <c r="BE92"/>
  <c r="BE99"/>
  <c r="BE107"/>
  <c r="BE108"/>
  <c r="BE113"/>
  <c r="BE122"/>
  <c r="BE124"/>
  <c r="BE125"/>
  <c i="5" r="E50"/>
  <c r="J59"/>
  <c r="J82"/>
  <c r="BE88"/>
  <c r="BE89"/>
  <c i="6" r="E50"/>
  <c r="J56"/>
  <c r="BE99"/>
  <c i="7" r="F58"/>
  <c r="J82"/>
  <c r="BE88"/>
  <c i="8" r="E48"/>
  <c r="F54"/>
  <c r="F55"/>
  <c r="BE83"/>
  <c r="BE92"/>
  <c i="2" r="BE91"/>
  <c r="BE92"/>
  <c r="BE98"/>
  <c r="BE108"/>
  <c r="BE111"/>
  <c r="BE119"/>
  <c r="BE123"/>
  <c r="BE126"/>
  <c r="BE130"/>
  <c r="BE133"/>
  <c r="BE135"/>
  <c r="BE142"/>
  <c r="BE148"/>
  <c i="3" r="BE110"/>
  <c r="BE111"/>
  <c r="BE113"/>
  <c r="BE119"/>
  <c r="BE121"/>
  <c i="4" r="F58"/>
  <c r="BE98"/>
  <c r="BE102"/>
  <c r="BE103"/>
  <c r="BE105"/>
  <c r="BE110"/>
  <c r="BE112"/>
  <c r="BE123"/>
  <c r="BE126"/>
  <c r="BE127"/>
  <c r="BE128"/>
  <c r="BE130"/>
  <c r="BE131"/>
  <c i="5" r="F82"/>
  <c r="BE97"/>
  <c r="BE99"/>
  <c i="6" r="J58"/>
  <c r="BE90"/>
  <c r="BE93"/>
  <c r="BE97"/>
  <c r="BE98"/>
  <c r="BE101"/>
  <c r="BE104"/>
  <c i="8" r="J55"/>
  <c r="J77"/>
  <c r="BE90"/>
  <c i="2" r="BE95"/>
  <c r="BE97"/>
  <c r="BE99"/>
  <c r="BE101"/>
  <c r="BE102"/>
  <c r="BE109"/>
  <c r="BE117"/>
  <c r="BE118"/>
  <c r="BE122"/>
  <c r="BE128"/>
  <c r="BE129"/>
  <c r="BE131"/>
  <c r="BE132"/>
  <c r="BE136"/>
  <c r="BE143"/>
  <c r="BE149"/>
  <c i="3" r="BE99"/>
  <c r="BE104"/>
  <c i="4" r="BE89"/>
  <c r="BE90"/>
  <c r="BE101"/>
  <c r="BE104"/>
  <c r="BE106"/>
  <c r="BE114"/>
  <c r="BE115"/>
  <c r="BE116"/>
  <c r="BE117"/>
  <c r="BE132"/>
  <c r="BE135"/>
  <c i="5" r="BE91"/>
  <c r="BE93"/>
  <c r="BE95"/>
  <c r="BE96"/>
  <c i="6" r="BE89"/>
  <c r="BE95"/>
  <c r="BE102"/>
  <c i="8" r="J52"/>
  <c r="F36"/>
  <c i="1" r="BC63"/>
  <c i="6" r="F38"/>
  <c i="1" r="BC61"/>
  <c i="2" r="F39"/>
  <c i="1" r="BD56"/>
  <c i="6" r="F39"/>
  <c i="1" r="BD61"/>
  <c i="6" r="F37"/>
  <c i="1" r="BB61"/>
  <c i="8" r="F34"/>
  <c i="1" r="BA63"/>
  <c i="4" r="F39"/>
  <c i="1" r="BD58"/>
  <c i="3" r="J36"/>
  <c i="1" r="AW57"/>
  <c r="AS54"/>
  <c i="4" r="F37"/>
  <c i="1" r="BB58"/>
  <c i="7" r="F38"/>
  <c i="1" r="BC62"/>
  <c i="7" r="J32"/>
  <c i="1" r="AG62"/>
  <c i="3" r="F36"/>
  <c i="1" r="BA57"/>
  <c i="8" r="F35"/>
  <c i="1" r="BB63"/>
  <c i="8" r="J34"/>
  <c i="1" r="AW63"/>
  <c i="5" r="F37"/>
  <c i="1" r="BB60"/>
  <c i="2" r="F36"/>
  <c i="1" r="BA56"/>
  <c i="2" r="F37"/>
  <c i="1" r="BB56"/>
  <c i="7" r="F39"/>
  <c i="1" r="BD62"/>
  <c i="5" r="J36"/>
  <c i="1" r="AW60"/>
  <c i="8" r="F37"/>
  <c i="1" r="BD63"/>
  <c i="7" r="F36"/>
  <c i="1" r="BA62"/>
  <c i="3" r="F38"/>
  <c i="1" r="BC57"/>
  <c i="7" r="F37"/>
  <c i="1" r="BB62"/>
  <c i="5" r="F38"/>
  <c i="1" r="BC60"/>
  <c i="3" r="F37"/>
  <c i="1" r="BB57"/>
  <c i="6" r="J32"/>
  <c i="1" r="AG61"/>
  <c i="2" r="J36"/>
  <c i="1" r="AW56"/>
  <c i="4" r="F38"/>
  <c i="1" r="BC58"/>
  <c i="3" r="F39"/>
  <c i="1" r="BD57"/>
  <c i="6" r="F36"/>
  <c i="1" r="BA61"/>
  <c i="5" r="F36"/>
  <c i="1" r="BA60"/>
  <c i="5" r="F39"/>
  <c i="1" r="BD60"/>
  <c i="2" r="F38"/>
  <c i="1" r="BC56"/>
  <c i="4" r="F36"/>
  <c i="1" r="BA58"/>
  <c i="6" r="J36"/>
  <c i="1" r="AW61"/>
  <c i="7" r="J36"/>
  <c i="1" r="AW62"/>
  <c i="4" r="J36"/>
  <c i="1" r="AW58"/>
  <c i="8" l="1" r="R81"/>
  <c r="T81"/>
  <c r="P81"/>
  <c i="1" r="AU63"/>
  <c i="3" r="BK87"/>
  <c r="J87"/>
  <c r="J89"/>
  <c r="J65"/>
  <c i="6" r="J63"/>
  <c r="J87"/>
  <c r="J64"/>
  <c i="7" r="J63"/>
  <c r="J87"/>
  <c r="J64"/>
  <c i="2" r="BK86"/>
  <c r="J86"/>
  <c i="4" r="BK86"/>
  <c r="J86"/>
  <c r="J63"/>
  <c i="5" r="BK86"/>
  <c r="J86"/>
  <c i="8" r="BK81"/>
  <c r="J81"/>
  <c i="1" r="AU55"/>
  <c i="3" r="J35"/>
  <c i="1" r="AV57"/>
  <c r="AT57"/>
  <c r="BD59"/>
  <c i="7" r="F35"/>
  <c i="1" r="AZ62"/>
  <c r="BA59"/>
  <c r="AW59"/>
  <c i="5" r="F35"/>
  <c i="1" r="AZ60"/>
  <c i="4" r="F35"/>
  <c i="1" r="AZ58"/>
  <c r="BC55"/>
  <c i="2" r="F35"/>
  <c i="1" r="AZ56"/>
  <c r="BC59"/>
  <c r="AY59"/>
  <c r="BA55"/>
  <c r="AW55"/>
  <c i="5" r="J35"/>
  <c i="1" r="AV60"/>
  <c r="AT60"/>
  <c i="2" r="J35"/>
  <c i="1" r="AV56"/>
  <c r="AT56"/>
  <c i="5" r="J32"/>
  <c i="1" r="AG60"/>
  <c i="3" r="F35"/>
  <c i="1" r="AZ57"/>
  <c r="BB55"/>
  <c r="AX55"/>
  <c i="7" r="J35"/>
  <c i="1" r="AV62"/>
  <c r="AT62"/>
  <c i="3" r="J32"/>
  <c i="1" r="AG57"/>
  <c r="AN57"/>
  <c i="8" r="J30"/>
  <c i="1" r="AG63"/>
  <c i="6" r="F35"/>
  <c i="1" r="AZ61"/>
  <c i="4" r="J35"/>
  <c i="1" r="AV58"/>
  <c r="AT58"/>
  <c i="6" r="J35"/>
  <c i="1" r="AV61"/>
  <c r="AT61"/>
  <c i="2" r="J32"/>
  <c i="1" r="AG56"/>
  <c r="AU59"/>
  <c r="BD55"/>
  <c r="BD54"/>
  <c r="W33"/>
  <c r="BB59"/>
  <c r="AX59"/>
  <c i="8" r="F33"/>
  <c i="1" r="AZ63"/>
  <c i="8" r="J33"/>
  <c i="1" r="AV63"/>
  <c r="AT63"/>
  <c i="2" l="1" r="J41"/>
  <c i="3" r="J41"/>
  <c i="5" r="J41"/>
  <c i="8" r="J39"/>
  <c i="3" r="J63"/>
  <c i="5" r="J63"/>
  <c i="6" r="J41"/>
  <c i="2" r="J63"/>
  <c i="7" r="J41"/>
  <c i="8" r="J59"/>
  <c i="1" r="AN62"/>
  <c r="AN61"/>
  <c r="AN60"/>
  <c r="AN56"/>
  <c r="AN63"/>
  <c r="AU54"/>
  <c r="AZ59"/>
  <c r="AV59"/>
  <c r="AT59"/>
  <c r="BB54"/>
  <c r="W31"/>
  <c r="AG59"/>
  <c r="AN59"/>
  <c r="BC54"/>
  <c r="W32"/>
  <c r="BA54"/>
  <c r="W30"/>
  <c r="AZ55"/>
  <c r="AZ54"/>
  <c r="W29"/>
  <c r="AY55"/>
  <c i="4" r="J32"/>
  <c i="1" r="AG58"/>
  <c r="AN58"/>
  <c i="4" l="1" r="J41"/>
  <c i="1" r="AG55"/>
  <c r="AG54"/>
  <c r="AK26"/>
  <c r="AW54"/>
  <c r="AK30"/>
  <c r="AY54"/>
  <c r="AV55"/>
  <c r="AT55"/>
  <c r="AV54"/>
  <c r="AK29"/>
  <c r="AX54"/>
  <c l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<sst xmlns="http://schemas.openxmlformats.org/spreadsheetml/2006/main">
  <si>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</si>
  <si>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</si>
  <si>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</si>
  <si>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</si>
  <si>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</si>
  <si>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{e351d678-38a1-4787-9029-5ad9e46cd9d2}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</si>
  <si>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</si>
  <si>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</si>
  <si>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</si>
  <si>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</si>
  <si>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</si>
  <si>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</si>
  <si>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</si>
  <si>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</si>
  <si>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</si>
  <si>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</si>
  <si>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</si>
  <si>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zabezpečení a výstroje trati Boří les - Lednice</t>
  </si>
  <si>
    <t>KSO:</t>
  </si>
  <si>
    <t/>
  </si>
  <si>
    <t>CC-CZ:</t>
  </si>
  <si>
    <t>Místo:</t>
  </si>
  <si>
    <t xml:space="preserve"> </t>
  </si>
  <si>
    <t>Datum:</t>
  </si>
  <si>
    <t>4. 2. 2021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</si>
  <si>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</si>
  <si>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</si>
  <si>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</si>
  <si>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</si>
  <si>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</si>
  <si>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</si>
  <si>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</si>
  <si>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</si>
  <si>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</si>
  <si>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</si>
  <si>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</si>
  <si>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</si>
  <si>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</si>
  <si>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</si>
  <si>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</si>
  <si>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</si>
  <si>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</si>
  <si>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</si>
  <si>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</si>
  <si>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</si>
  <si>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</si>
  <si>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</si>
  <si>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</si>
  <si>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</si>
  <si>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</si>
  <si>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</si>
  <si>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</si>
  <si>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</si>
  <si>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</si>
  <si>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</si>
  <si>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</si>
  <si>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</si>
  <si>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</si>
  <si>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</si>
  <si>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</si>
  <si>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</si>
  <si>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</si>
  <si>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</si>
  <si>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</si>
  <si>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</si>
  <si>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</si>
  <si>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</si>
  <si>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</si>
  <si>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</si>
  <si>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</si>
  <si>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</si>
  <si>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</si>
  <si>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</si>
  <si>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</si>
  <si>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PZS km 2,570</t>
  </si>
  <si>
    <t>PRO</t>
  </si>
  <si>
    <t>1</t>
  </si>
  <si>
    <t>{eda4be03-1f44-4a7a-ba4f-31bbe8941903}</t>
  </si>
  <si>
    <t>2</t>
  </si>
  <si>
    <t>/</t>
  </si>
  <si>
    <t>Venkovní prvky - technologická část</t>
  </si>
  <si>
    <t>Soupis</t>
  </si>
  <si>
    <t>{94f64460-5c1e-4b1c-9db9-ad25afd5d8d2}</t>
  </si>
  <si>
    <t>02</t>
  </si>
  <si>
    <t>Venkovní prvky - stavební část</t>
  </si>
  <si>
    <t>{98e157a8-aeb6-46d9-8def-512b07e96bbd}</t>
  </si>
  <si>
    <t>03</t>
  </si>
  <si>
    <t>Vnitřní technologie PZS</t>
  </si>
  <si>
    <t>{101c940f-413c-4f7e-b1d4-dc2c9082ce8f}</t>
  </si>
  <si>
    <t>Změna zabezpečení nákladišť</t>
  </si>
  <si>
    <t>{c738dcd8-17ba-4639-8cd7-ca2b617dc8d6}</t>
  </si>
  <si>
    <t>N.z. Poštorná</t>
  </si>
  <si>
    <t>{87ffeec2-4291-4db6-a7eb-01e14baa3ef9}</t>
  </si>
  <si>
    <t>N.z. Lednice</t>
  </si>
  <si>
    <t>{a561eb9f-7a7f-4796-b14b-351b251c76a2}</t>
  </si>
  <si>
    <t>Boří les</t>
  </si>
  <si>
    <t>{7450bd50-01cd-4348-bada-1cf1e040a53c}</t>
  </si>
  <si>
    <t>VON</t>
  </si>
  <si>
    <t>{ce6a4947-d7e6-4bea-9f04-4db6a3ea593b}</t>
  </si>
  <si>
    <t>KRYCÍ LIST SOUPISU PRACÍ</t>
  </si>
  <si>
    <t>Objekt:</t>
  </si>
  <si>
    <t>01 - PZS km 2,570</t>
  </si>
  <si>
    <t>Soupis:</t>
  </si>
  <si>
    <t>01 - Venkovní prvky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</si>
  <si>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</si>
  <si>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</si>
  <si>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</si>
  <si>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</si>
  <si>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</si>
  <si>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</si>
  <si>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</si>
  <si>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</si>
  <si>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</si>
  <si>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</si>
  <si>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</si>
  <si>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</si>
  <si>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</si>
  <si>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</si>
  <si>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</si>
  <si>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</si>
  <si>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</si>
  <si>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</si>
  <si>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</si>
  <si>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</si>
  <si>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</si>
  <si>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</si>
  <si>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</si>
  <si>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7590521589</t>
  </si>
  <si>
    <t>Venkovní vedení kabelová - metalické sítě Plněné, párované s ochr. vodičem, armované Al dráty TCEKPFLEZE 3 P 1,0 D</t>
  </si>
  <si>
    <t>m</t>
  </si>
  <si>
    <t>Sborník UOŽI 01 2021</t>
  </si>
  <si>
    <t>128</t>
  </si>
  <si>
    <t>-1532381005</t>
  </si>
  <si>
    <t>7590521514</t>
  </si>
  <si>
    <t>Venkovní vedení kabelová - metalické sítě Plněné, párované s ochr. vodičem TCEKPFLEY 3 P 1,0 D</t>
  </si>
  <si>
    <t>-254997838</t>
  </si>
  <si>
    <t>3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</si>
  <si>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</si>
  <si>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</si>
  <si>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</si>
  <si>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512</t>
  </si>
  <si>
    <t>-915471664</t>
  </si>
  <si>
    <t>7590520929</t>
  </si>
  <si>
    <t>Venkovní vedení kabelová - metalické sítě Plněné, armované Al dráty, ochranný obal z PE 4x0,8 TCEPKPFLEZE 10 x 4 x 0,8</t>
  </si>
  <si>
    <t>1304843641</t>
  </si>
  <si>
    <t>5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</si>
  <si>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</si>
  <si>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</si>
  <si>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-1056328749</t>
  </si>
  <si>
    <t>6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</si>
  <si>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</si>
  <si>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</si>
  <si>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kus</t>
  </si>
  <si>
    <t>-176628018</t>
  </si>
  <si>
    <t>7</t>
  </si>
  <si>
    <t>7590525540</t>
  </si>
  <si>
    <t>Montáž smršťovací spojky Raychem bez pancíře na jednoplášťovém celoplastovém kabelu do 10 žil - nasazení manžety, spojení žil, převlečení manžety, nahřátí pro její tepelné smrštění, uložení spojky v jámě</t>
  </si>
  <si>
    <t>1700706374</t>
  </si>
  <si>
    <t>8</t>
  </si>
  <si>
    <t>7590525543</t>
  </si>
  <si>
    <t>Montáž smršťovací spojky Raychem bez pancíře na jednoplášťovém celoplastovém kabelu do 48 žil - nasazení manžety, spojení žil, převlečení manžety, nahřátí pro její tepelné smrštění, uložení spojky v jámě</t>
  </si>
  <si>
    <t>-1246848701</t>
  </si>
  <si>
    <t>9</t>
  </si>
  <si>
    <t>7590541462</t>
  </si>
  <si>
    <t>Slaboproudé rozvody, kabely pro přívod a vnitřní instalaci Spojky metalických kabelů a příslušenství Teplem smrštitelná zesílená spojka pro netlakované kabely XAGA 500-55/12-300/EZE</t>
  </si>
  <si>
    <t>-1302413608</t>
  </si>
  <si>
    <t>10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</si>
  <si>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</si>
  <si>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</si>
  <si>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429160565</t>
  </si>
  <si>
    <t>11</t>
  </si>
  <si>
    <t>7590555054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</si>
  <si>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</si>
  <si>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-1244435349</t>
  </si>
  <si>
    <t>12</t>
  </si>
  <si>
    <t>7593500940</t>
  </si>
  <si>
    <t>Trasy kabelového vedení Ohebná dvouplášťová korugovaná chránička 110/92 smotek</t>
  </si>
  <si>
    <t>-916190918</t>
  </si>
  <si>
    <t>P</t>
  </si>
  <si>
    <t>Poznámka k položce:_x000d_
Chráničky kabelů</t>
  </si>
  <si>
    <t>13</t>
  </si>
  <si>
    <t>7593500600</t>
  </si>
  <si>
    <t>Trasy kabelového vedení Kabelové krycí desky a pásy Fólie výstražná modrá š. 34cm (HM0673909991034)</t>
  </si>
  <si>
    <t>1004281208</t>
  </si>
  <si>
    <t>14</t>
  </si>
  <si>
    <t>7593505134</t>
  </si>
  <si>
    <t>Zakrytí kabelu resp. trubek výstražnou folií (bez folie)</t>
  </si>
  <si>
    <t>2098712029</t>
  </si>
  <si>
    <t>7593501820</t>
  </si>
  <si>
    <t>Trasy kabelového vedení Lokátory a markery Ball Marker 1408-XR, fialový zabezpečováci</t>
  </si>
  <si>
    <t>120684258</t>
  </si>
  <si>
    <t>16</t>
  </si>
  <si>
    <t>7593505270</t>
  </si>
  <si>
    <t>Montáž kabelového označníku Ball Marker - upevnění kabelového označníku na plášť kabelu upevňovacími prvky</t>
  </si>
  <si>
    <t>-1159814210</t>
  </si>
  <si>
    <t>17</t>
  </si>
  <si>
    <t>7593501035</t>
  </si>
  <si>
    <t>Trasy kabelového vedení Tuhá dvouplášťová korugovaná chránička KD 09160 průměr 160/136 mm</t>
  </si>
  <si>
    <t>-324346128</t>
  </si>
  <si>
    <t>Poznámka k položce:_x000d_
Chráničky protlaků</t>
  </si>
  <si>
    <t>18</t>
  </si>
  <si>
    <t>7593500110</t>
  </si>
  <si>
    <t>Trasy kabelového vedení Kabelové žlaby (120x100) spodní + vrchní díl plast</t>
  </si>
  <si>
    <t>-1356286945</t>
  </si>
  <si>
    <t>19</t>
  </si>
  <si>
    <t>7593500115</t>
  </si>
  <si>
    <t>Trasy kabelového vedení Kabelové žlaby (120x100) spojka plast</t>
  </si>
  <si>
    <t>-1938108936</t>
  </si>
  <si>
    <t>20</t>
  </si>
  <si>
    <t>7593501125</t>
  </si>
  <si>
    <t>Trasy kabelového vedení Chráničky optického kabelu HDPE 6040 průměr 40/33 mm</t>
  </si>
  <si>
    <t>-1281676237</t>
  </si>
  <si>
    <t>Poznámka k položce:_x000d_
modrá</t>
  </si>
  <si>
    <t>-1445758400</t>
  </si>
  <si>
    <t>Poznámka k položce:_x000d_
černá</t>
  </si>
  <si>
    <t>22</t>
  </si>
  <si>
    <t>7593505202</t>
  </si>
  <si>
    <t>Uložení HDPE trubky pro optický kabel do výkopu bez zřízení lože a bez krytí</t>
  </si>
  <si>
    <t>-1951497656</t>
  </si>
  <si>
    <t>23</t>
  </si>
  <si>
    <t>7593501195</t>
  </si>
  <si>
    <t>Trasy kabelového vedení Spojky šroubovací pro chráničky optického kabelu HDPE 5050 průměr 40 mm</t>
  </si>
  <si>
    <t>-352508098</t>
  </si>
  <si>
    <t>24</t>
  </si>
  <si>
    <t>7593505220</t>
  </si>
  <si>
    <t>Montáž spojky Plasson na HDPE trubce rovné nebo redukční</t>
  </si>
  <si>
    <t>1867767255</t>
  </si>
  <si>
    <t>25</t>
  </si>
  <si>
    <t>7593501143</t>
  </si>
  <si>
    <t xml:space="preserve">Trasy kabelového vedení Chráničky optického kabelu HDPE Koncová zátka Jackmoon  38-46 mm</t>
  </si>
  <si>
    <t>1899264461</t>
  </si>
  <si>
    <t>26</t>
  </si>
  <si>
    <t>7593505240</t>
  </si>
  <si>
    <t>Montáž koncovky nebo záslepky Plasson na HDPE trubku</t>
  </si>
  <si>
    <t>1524589838</t>
  </si>
  <si>
    <t>27</t>
  </si>
  <si>
    <t>7590130240</t>
  </si>
  <si>
    <t>Rozdělovače, rozváděče SIS 1 sloupkový rozvaděč</t>
  </si>
  <si>
    <t>1970442073</t>
  </si>
  <si>
    <t>28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</si>
  <si>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</si>
  <si>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</si>
  <si>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-1570147224</t>
  </si>
  <si>
    <t>Poznámka k položce:_x000d_
Montáž rozdělovačů SIS</t>
  </si>
  <si>
    <t>29</t>
  </si>
  <si>
    <t>7592700625</t>
  </si>
  <si>
    <t>Upozorňovadla, značky Návěsti označující místo na trati Označník kabelový 4 hranný 15x15x53cm (HM0592111070000)</t>
  </si>
  <si>
    <t>-572137186</t>
  </si>
  <si>
    <t>30</t>
  </si>
  <si>
    <t>7590195170</t>
  </si>
  <si>
    <t>Montáž označení spojky optického kabelu betonovým označníkem</t>
  </si>
  <si>
    <t>558259125</t>
  </si>
  <si>
    <t>31</t>
  </si>
  <si>
    <t>7590140150</t>
  </si>
  <si>
    <t>Závěry Závěr kabelový UPMP-WM I. (CV736709001)</t>
  </si>
  <si>
    <t>259318996</t>
  </si>
  <si>
    <t>32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</si>
  <si>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</si>
  <si>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</si>
  <si>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189942112</t>
  </si>
  <si>
    <t>33</t>
  </si>
  <si>
    <t>7590140190</t>
  </si>
  <si>
    <t>Závěry Závěr kabelový UKMP-WM (CV736719001)</t>
  </si>
  <si>
    <t>1242516474</t>
  </si>
  <si>
    <t>34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</si>
  <si>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</si>
  <si>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</si>
  <si>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322097793</t>
  </si>
  <si>
    <t>35</t>
  </si>
  <si>
    <t>7592840020</t>
  </si>
  <si>
    <t xml:space="preserve">Přejezdníky Přejezdník opakovací velký  (HM0404129990103)</t>
  </si>
  <si>
    <t>-119750606</t>
  </si>
  <si>
    <t>36</t>
  </si>
  <si>
    <t>7592845010</t>
  </si>
  <si>
    <t>Montáž přejezdníku - postavení přejezdníku včetně transformátorové skříně na základ, zatažení kabelu</t>
  </si>
  <si>
    <t>-707147311</t>
  </si>
  <si>
    <t>37</t>
  </si>
  <si>
    <t>7590720510</t>
  </si>
  <si>
    <t>Součásti světelných návěstidel Žárovka BA 20D čirá 12V 20W, jednovláknová (HM0347260040000)</t>
  </si>
  <si>
    <t>-295299962</t>
  </si>
  <si>
    <t>38</t>
  </si>
  <si>
    <t>7592825095</t>
  </si>
  <si>
    <t>Montáž součástí výstražníku žárovky</t>
  </si>
  <si>
    <t>1866359646</t>
  </si>
  <si>
    <t>39</t>
  </si>
  <si>
    <t>7592840030</t>
  </si>
  <si>
    <t>Přejezdníky Přejezdník atrapa vel.N do 60km/hod (HM0404129990111)</t>
  </si>
  <si>
    <t>-1368284313</t>
  </si>
  <si>
    <t>40</t>
  </si>
  <si>
    <t>7592701470</t>
  </si>
  <si>
    <t>Upozorňovadla, značky Návěsti označující místo na trati Upozorňov. vzdálenost. bez č. vlak se blíží k přejezdníku (HM0404129990703)</t>
  </si>
  <si>
    <t>-853839921</t>
  </si>
  <si>
    <t>41</t>
  </si>
  <si>
    <t>7592701325</t>
  </si>
  <si>
    <t>Upozorňovadla, značky Návěsti označující místo na trati Sloupek žár.zink pr.51mm 3m (HM0404129990618)</t>
  </si>
  <si>
    <t>-186908040</t>
  </si>
  <si>
    <t>42</t>
  </si>
  <si>
    <t>7592705014</t>
  </si>
  <si>
    <t>Montáž upozorňovadla vysokého na sloupek</t>
  </si>
  <si>
    <t>-734069746</t>
  </si>
  <si>
    <t>43</t>
  </si>
  <si>
    <t>7491600180</t>
  </si>
  <si>
    <t>Uzemnění Vnější Uzemňovací vedení v zemi, páskem FeZn do 120 mm2</t>
  </si>
  <si>
    <t>-1985548592</t>
  </si>
  <si>
    <t>44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</si>
  <si>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</si>
  <si>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</si>
  <si>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577757728</t>
  </si>
  <si>
    <t>45</t>
  </si>
  <si>
    <t>7491600520</t>
  </si>
  <si>
    <t>Uzemnění Hromosvodné vedení Drát uzem. FeZn pozink. pr.10</t>
  </si>
  <si>
    <t>kg</t>
  </si>
  <si>
    <t>-1567726103</t>
  </si>
  <si>
    <t>VV</t>
  </si>
  <si>
    <t>12*0,62"1m=0,62kg"</t>
  </si>
  <si>
    <t>Součet</t>
  </si>
  <si>
    <t>46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</si>
  <si>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</si>
  <si>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</si>
  <si>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422773658</t>
  </si>
  <si>
    <t>47</t>
  </si>
  <si>
    <t>7491601470</t>
  </si>
  <si>
    <t>Uzemnění Hromosvodné vedení Svorka SR 3b - plech</t>
  </si>
  <si>
    <t>-1959093708</t>
  </si>
  <si>
    <t>48</t>
  </si>
  <si>
    <t>7491654012</t>
  </si>
  <si>
    <t>Montáž svorek spojovacích se 3 a více šrouby (typ ST, SJ, SK, SZ, SR01, 02, aj.)</t>
  </si>
  <si>
    <t>-2043041970</t>
  </si>
  <si>
    <t>49</t>
  </si>
  <si>
    <t>7592007050</t>
  </si>
  <si>
    <t>Demontáž počítacího bodu (senzoru) RSR 180</t>
  </si>
  <si>
    <t>-802450420</t>
  </si>
  <si>
    <t>50</t>
  </si>
  <si>
    <t>7592005050</t>
  </si>
  <si>
    <t>Montáž počítacího bodu (senzoru) RSR 180 - uložení a připevnění na určené místo, seřízení polohy, přezkoušení</t>
  </si>
  <si>
    <t>1901436320</t>
  </si>
  <si>
    <t>51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</si>
  <si>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</si>
  <si>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</si>
  <si>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1018443366</t>
  </si>
  <si>
    <t>52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</si>
  <si>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</si>
  <si>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</si>
  <si>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-1088002826</t>
  </si>
  <si>
    <t>53</t>
  </si>
  <si>
    <t>7590725070</t>
  </si>
  <si>
    <t>Zatmelení skříně návěstního transformátoru</t>
  </si>
  <si>
    <t>-1728031528</t>
  </si>
  <si>
    <t>54</t>
  </si>
  <si>
    <t>7598035170</t>
  </si>
  <si>
    <t>Kontrola tlakutěsnosti HDPE trubky v úseku do 2 000 m</t>
  </si>
  <si>
    <t>-410561207</t>
  </si>
  <si>
    <t>55</t>
  </si>
  <si>
    <t>7598035190</t>
  </si>
  <si>
    <t>Kontrola průchodnosti trubky pro optický kabel</t>
  </si>
  <si>
    <t>km</t>
  </si>
  <si>
    <t>-1954574700</t>
  </si>
  <si>
    <t>02 - Venkovní prvky - stavební část</t>
  </si>
  <si>
    <t>HSV - Práce a dodávky HSV</t>
  </si>
  <si>
    <t xml:space="preserve">    1 - Zemní práce</t>
  </si>
  <si>
    <t>HSV</t>
  </si>
  <si>
    <t>Práce a dodávky HSV</t>
  </si>
  <si>
    <t>Zemní práce</t>
  </si>
  <si>
    <t>132212611</t>
  </si>
  <si>
    <t>Hloubení rýh vedle kolejí šířky do 800 mm ručně zapažených i nezapažených, hloubky do 1,5 m objemu přes 2 m3 v hornině třídy těžitelnosti I skupiny 3</t>
  </si>
  <si>
    <t>m3</t>
  </si>
  <si>
    <t>CS ÚRS 2021 01</t>
  </si>
  <si>
    <t>1823432161</t>
  </si>
  <si>
    <t>490*0,35*0,9</t>
  </si>
  <si>
    <t>(580-140)*0,35*0,9</t>
  </si>
  <si>
    <t>140*0,5*0,9 "rozšířený výkop pro společnou pokládku kabelu NN</t>
  </si>
  <si>
    <t>6*30*0,35*0,7 "uložení zemniče</t>
  </si>
  <si>
    <t>460661111</t>
  </si>
  <si>
    <t>Kabelové lože z písku včetně podsypu, zhutnění a urovnání povrchu pro kabely nn bez zakrytí, šířky do 35 cm</t>
  </si>
  <si>
    <t>2102926899</t>
  </si>
  <si>
    <t>1070-350</t>
  </si>
  <si>
    <t>460752111</t>
  </si>
  <si>
    <t>Osazení kabelových kanálů včetně utěsnění, vyspárování a zakrytí víkem ze žlabů plastových do rýhy, bez výkopových prací vnější šířky do 10 cm</t>
  </si>
  <si>
    <t>-1777004457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</si>
  <si>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</si>
  <si>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</si>
  <si>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-1876179306</t>
  </si>
  <si>
    <t>490+(580-140)</t>
  </si>
  <si>
    <t>460431292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</si>
  <si>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</si>
  <si>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358915278</t>
  </si>
  <si>
    <t>140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</si>
  <si>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</si>
  <si>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</si>
  <si>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-71710859</t>
  </si>
  <si>
    <t>133212011</t>
  </si>
  <si>
    <t>Hloubení šachet ručně zapažených i nezapažených v horninách třídy těžitelnosti I skupiny 3, půdorysná plocha výkopu do 4 m2</t>
  </si>
  <si>
    <t>610800119</t>
  </si>
  <si>
    <t>Poznámka k položce:_x000d_
startovací a koncové šachty protlaků</t>
  </si>
  <si>
    <t>6*(2*2*1) "startovací sachty</t>
  </si>
  <si>
    <t>6* (1,5*2*1) "koncové šachty</t>
  </si>
  <si>
    <t>2* (1,5*1*1) "základy přejezdníků</t>
  </si>
  <si>
    <t>141720017</t>
  </si>
  <si>
    <t>Neřízený zemní protlak v hornině třídy těžitelnosti I a II, skupiny 3 a 4 vnějšího průměru protlaku přes 125 do 160 mm</t>
  </si>
  <si>
    <t>275866370</t>
  </si>
  <si>
    <t>174111101</t>
  </si>
  <si>
    <t>Zásyp sypaninou z jakékoliv horniny ručně s uložením výkopku ve vrstvách se zhutněním jam, šachet, rýh nebo kolem objektů v těchto vykopávkách</t>
  </si>
  <si>
    <t>-1460001696</t>
  </si>
  <si>
    <t>275123901</t>
  </si>
  <si>
    <t>Montáž základových patek ze železobetonu hmotnosti do 2,5 t</t>
  </si>
  <si>
    <t>-1214489895</t>
  </si>
  <si>
    <t>9902400600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</si>
  <si>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</si>
  <si>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</si>
  <si>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-1206604520</t>
  </si>
  <si>
    <t>Poznámka k položce:_x000d_
Měrnou jednotkou je t přepravovaného materiálu.</t>
  </si>
  <si>
    <t>(2,020*0,825)+(1,070*0,92) "kabely</t>
  </si>
  <si>
    <t>2 "základové patky přejezdníků</t>
  </si>
  <si>
    <t>0,6 "ostatní materiál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</si>
  <si>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</si>
  <si>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</si>
  <si>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-1909229410</t>
  </si>
  <si>
    <t>9902900400</t>
  </si>
  <si>
    <t>Složení objemnějšího kusového materiálu, vybouraných hmot Poznámka: 1. Ceny jsou určeny pro skládání materiálu z vlastních zásob objednatele.</t>
  </si>
  <si>
    <t>-1951445297</t>
  </si>
  <si>
    <t>9903100100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</si>
  <si>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</si>
  <si>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-545453904</t>
  </si>
  <si>
    <t>Poznámka k položce:_x000d_
Mechanizace pro uložení základových patek přeezdníků</t>
  </si>
  <si>
    <t>03 - Vnitřní technologie PZS</t>
  </si>
  <si>
    <t>-1655475152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</si>
  <si>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</si>
  <si>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</si>
  <si>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-1026321302</t>
  </si>
  <si>
    <t>7593311050</t>
  </si>
  <si>
    <t>Konstrukční díly Svorkovnice WAGO 12-ti dílná (CV721225082)</t>
  </si>
  <si>
    <t>1205075931</t>
  </si>
  <si>
    <t>7593310450</t>
  </si>
  <si>
    <t xml:space="preserve">Konstrukční díly Panel volné vazby úplný  (CV725719003M)</t>
  </si>
  <si>
    <t>-2015391124</t>
  </si>
  <si>
    <t>7596820145</t>
  </si>
  <si>
    <t>Ovládací skříňky telefonního zapojovače DC/DC měnič 24 V/12V/48W pro OPPC TIPRO systému ALFA</t>
  </si>
  <si>
    <t>1429710489</t>
  </si>
  <si>
    <t>Poznámka k položce:_x000d_
DC/AC měnič</t>
  </si>
  <si>
    <t>7593321263</t>
  </si>
  <si>
    <t>Prvky Zdroj kmit.signálů bezpeč. BZKS 20 - 3.4S (HM0404228990302)</t>
  </si>
  <si>
    <t>711685185</t>
  </si>
  <si>
    <t>7593311200</t>
  </si>
  <si>
    <t xml:space="preserve">Konstrukční díly Zásuvka ESP ocínovaná  (CV711015024)</t>
  </si>
  <si>
    <t>-1039502139</t>
  </si>
  <si>
    <t>7593335050</t>
  </si>
  <si>
    <t>Montáž zásuvky malorozměrového relé - včetně zapojení přívodů</t>
  </si>
  <si>
    <t>-1677249758</t>
  </si>
  <si>
    <t>7593330160</t>
  </si>
  <si>
    <t>Výměnné díly Relé NMŠ 2-4000 (HM0404221990419)</t>
  </si>
  <si>
    <t>-799552631</t>
  </si>
  <si>
    <t>7593330040</t>
  </si>
  <si>
    <t>Výměnné díly Relé NMŠ 1-2000 (HM0404221990407)</t>
  </si>
  <si>
    <t>-906992934</t>
  </si>
  <si>
    <t>7593330120</t>
  </si>
  <si>
    <t>Výměnné díly Relé NMŠ 1-1500 (HM0404221990415)</t>
  </si>
  <si>
    <t>-859008280</t>
  </si>
  <si>
    <t>7593330300</t>
  </si>
  <si>
    <t>Výměnné díly Relé NMŠ 2-60 (HM0404221990433)</t>
  </si>
  <si>
    <t>-2056691239</t>
  </si>
  <si>
    <t>7593320407</t>
  </si>
  <si>
    <t>Prvky Kazeta časové jednotky - nízká (CV755135009)</t>
  </si>
  <si>
    <t>-40545775</t>
  </si>
  <si>
    <t>7593320411</t>
  </si>
  <si>
    <t>Prvky Deska propojovací DP4 (CV755135003)</t>
  </si>
  <si>
    <t>1051184004</t>
  </si>
  <si>
    <t>7593320429</t>
  </si>
  <si>
    <t>Prvky Jednotka časová CJP (CV755139005)</t>
  </si>
  <si>
    <t>-498960114</t>
  </si>
  <si>
    <t>7593320426</t>
  </si>
  <si>
    <t>Prvky Jednotka časová CJS (CV755139004)</t>
  </si>
  <si>
    <t>-659466054</t>
  </si>
  <si>
    <t>7593335170</t>
  </si>
  <si>
    <t>Montáž universální časovací jednotky - včetně zapojení a označení</t>
  </si>
  <si>
    <t>1349685493</t>
  </si>
  <si>
    <t>7593320450</t>
  </si>
  <si>
    <t>Prvky Relé Schrack PT 570024 základní sestava (CV930025028)</t>
  </si>
  <si>
    <t>-1453790202</t>
  </si>
  <si>
    <t>7494559020</t>
  </si>
  <si>
    <t>Montáž relé paticového včetně patice</t>
  </si>
  <si>
    <t>846286952</t>
  </si>
  <si>
    <t>7494004716</t>
  </si>
  <si>
    <t>Modulární přístroje Ostatní přístroje -modulární přístroje Ostatní relé Relé pro kontrolu střídavého proudu 1 - 20A AC, 24V DC / 110 - 230V AC</t>
  </si>
  <si>
    <t>-829782332</t>
  </si>
  <si>
    <t>Poznámka k položce:_x000d_
MUSF/84872152 65-260V</t>
  </si>
  <si>
    <t>7494004204</t>
  </si>
  <si>
    <t>Modulární přístroje Spínací přístroje Instalační stykače AC Ith 25 A, Uc AC 230 V, 4x zapínací kontakt, AC-3: 8,5A</t>
  </si>
  <si>
    <t>879432267</t>
  </si>
  <si>
    <t>7593333010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</si>
  <si>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</si>
  <si>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1123174121</t>
  </si>
  <si>
    <t>7593335040</t>
  </si>
  <si>
    <t>Montáž malorozměrného relé</t>
  </si>
  <si>
    <t>1044991283</t>
  </si>
  <si>
    <t>7492500570</t>
  </si>
  <si>
    <t>Kabely, vodiče, šňůry Cu - nn Vodič jednožílový Cu, plastová izolace H05V-K 0,75 černý (CYA)</t>
  </si>
  <si>
    <t>-855650701</t>
  </si>
  <si>
    <t>7492500610</t>
  </si>
  <si>
    <t>Kabely, vodiče, šňůry Cu - nn Vodič jednožílový Cu, plastová izolace H05V-K 0,75 rudý (CYA)</t>
  </si>
  <si>
    <t>-810876091</t>
  </si>
  <si>
    <t>7492500640</t>
  </si>
  <si>
    <t>Kabely, vodiče, šňůry Cu - nn Vodič jednožílový Cu, plastová izolace H05V-K 0,75 tm.modrý (CYA)</t>
  </si>
  <si>
    <t>2124454423</t>
  </si>
  <si>
    <t>7593315425</t>
  </si>
  <si>
    <t>Zhotovení jednoho zapojení při volné vazbě - naměření vodiče, zatažení a připojení</t>
  </si>
  <si>
    <t>-1526173245</t>
  </si>
  <si>
    <t>7494003314</t>
  </si>
  <si>
    <t>Modulární přístroje Jističe do 80 A; 10 kA 2-pólové In 1 A, Ue AC 230/400 V / DC 144 V, charakteristika C, 2pól, Icn 10 kA</t>
  </si>
  <si>
    <t>616915031</t>
  </si>
  <si>
    <t>7494003330</t>
  </si>
  <si>
    <t>Modulární přístroje Jističe do 80 A; 10 kA 2-pólové In 16 A, Ue AC 230/400 V / DC 144 V, charakteristika C, 2pól, Icn 10 kA</t>
  </si>
  <si>
    <t>1136396891</t>
  </si>
  <si>
    <t>7494351020</t>
  </si>
  <si>
    <t>Montáž jističů (do 10 kA) dvoupólových nebo 1+N pólových do 20 A</t>
  </si>
  <si>
    <t>130469587</t>
  </si>
  <si>
    <t>7494004146</t>
  </si>
  <si>
    <t>Modulární přístroje Přepěťové ochrany Svodiče přepětí typ 2, Imax 40 kA, Un AC 230 V, Uc AC 440 V / DC 585 V, výměnný modul, varistor, 1pól</t>
  </si>
  <si>
    <t>2964897</t>
  </si>
  <si>
    <t>7593320147</t>
  </si>
  <si>
    <t>Prvky Pojistka zástrčková 0,16A (CV719039009)</t>
  </si>
  <si>
    <t>-562274081</t>
  </si>
  <si>
    <t>7593320120</t>
  </si>
  <si>
    <t>Prvky Pásek zdíř.pro zástrč.poj. 0,16A (CV719029009)</t>
  </si>
  <si>
    <t>730810654</t>
  </si>
  <si>
    <t>7593320129</t>
  </si>
  <si>
    <t>Prvky Pojistka zástrčková 1A (CV719039002)</t>
  </si>
  <si>
    <t>1075013593</t>
  </si>
  <si>
    <t>7593320102</t>
  </si>
  <si>
    <t>Prvky Pásek zdíř.pro zástrč.poj. 1,0A (CV719029002)</t>
  </si>
  <si>
    <t>1768831344</t>
  </si>
  <si>
    <t>7598095120</t>
  </si>
  <si>
    <t>Přezkoušení a regulace časové jednotky - kontrola zapojení včetně příslušného zkoušení hodnot zařízení</t>
  </si>
  <si>
    <t>2115299403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</si>
  <si>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</si>
  <si>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</si>
  <si>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</si>
  <si>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1438106640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</si>
  <si>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</si>
  <si>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</si>
  <si>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-233865208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</si>
  <si>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</si>
  <si>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</si>
  <si>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-747830539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</si>
  <si>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</si>
  <si>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</si>
  <si>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1533864044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</si>
  <si>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</si>
  <si>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</si>
  <si>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-1056865666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</si>
  <si>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</si>
  <si>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</si>
  <si>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1277682966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</si>
  <si>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</si>
  <si>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</si>
  <si>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1238015692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</si>
  <si>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</si>
  <si>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</si>
  <si>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-1589784623</t>
  </si>
  <si>
    <t>Poznámka k položce:_x000d_
Adekvátní část prací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</si>
  <si>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</si>
  <si>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</si>
  <si>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1295533</t>
  </si>
  <si>
    <t>7598095550</t>
  </si>
  <si>
    <t>Vyhotovení protokolu UTZ pro PZZ bez závor jedna kolej - vykonání prohlídky a zkoušky včetně vyhotovení protokolu podle vyhl. 100/1995 Sb.</t>
  </si>
  <si>
    <t>2081077984</t>
  </si>
  <si>
    <t>02 - Změna zabezpečení nákladišť</t>
  </si>
  <si>
    <t>01 - N.z. Poštorná</t>
  </si>
  <si>
    <t>7591307010</t>
  </si>
  <si>
    <t>Demontáž zámku výměnového jednoduchého</t>
  </si>
  <si>
    <t>-1132611360</t>
  </si>
  <si>
    <t>7591307014</t>
  </si>
  <si>
    <t>Demontáž zámku výměnového kontrolního</t>
  </si>
  <si>
    <t>-652812502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</si>
  <si>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</si>
  <si>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</si>
  <si>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-1337914646</t>
  </si>
  <si>
    <t>1406052686</t>
  </si>
  <si>
    <t>Poznámka k položce:_x000d_
Přetypování stávajících zámků - adekvátní část prací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</si>
  <si>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</si>
  <si>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</si>
  <si>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-988644716</t>
  </si>
  <si>
    <t>7590917022</t>
  </si>
  <si>
    <t>Demontáž výkolejky s návěstním tělesem se zámkem kontrolním</t>
  </si>
  <si>
    <t>139925264</t>
  </si>
  <si>
    <t>7590915022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</si>
  <si>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</si>
  <si>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-125216954</t>
  </si>
  <si>
    <t>7598095060</t>
  </si>
  <si>
    <t>Přezkoušení tabule na zavěšování klíčů - přezkoušení činnosti podle závěrové tabulky, uzavření a zaplombování</t>
  </si>
  <si>
    <t>-1930223158</t>
  </si>
  <si>
    <t>Poznámka k položce:_x000d_
Přezkoušení závislosti zámků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</si>
  <si>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</si>
  <si>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</si>
  <si>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-2101592902</t>
  </si>
  <si>
    <t>7593100910</t>
  </si>
  <si>
    <t xml:space="preserve">Měniče Měnič DC/DC1 pro MB telefony, napětí DC/DC 12-36 V pro ústřední napájení mb venkovních  telefonních objektů</t>
  </si>
  <si>
    <t>-1052225204</t>
  </si>
  <si>
    <t>7598015165</t>
  </si>
  <si>
    <t>Funkční přezkoušení venkovního telefonního objektu po připojení na kabelové vedení</t>
  </si>
  <si>
    <t>-1942669433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</si>
  <si>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</si>
  <si>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</si>
  <si>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-382563606</t>
  </si>
  <si>
    <t>02 - N.z. Lednice</t>
  </si>
  <si>
    <t>7591307012</t>
  </si>
  <si>
    <t>Demontáž zámku výměnového jednoduchého odtlačného</t>
  </si>
  <si>
    <t>1819429820</t>
  </si>
  <si>
    <t>763464274</t>
  </si>
  <si>
    <t>-1433405102</t>
  </si>
  <si>
    <t>-1670101734</t>
  </si>
  <si>
    <t>1692303746</t>
  </si>
  <si>
    <t>1292205311</t>
  </si>
  <si>
    <t>313610673</t>
  </si>
  <si>
    <t>03 - Boří les</t>
  </si>
  <si>
    <t>7590425016</t>
  </si>
  <si>
    <t>Montáž zámku ústředního 10:4 - vyměření, osazení hmoždinek pro zámek, přetypování zámku, oštítkování klíčů, montáž zámku, přezkoušení</t>
  </si>
  <si>
    <t>-362029806</t>
  </si>
  <si>
    <t>HZS4232R</t>
  </si>
  <si>
    <t>Hodinové zúčtovací sazby ostatních profesí revizní a kontrolní činnost technik odborný</t>
  </si>
  <si>
    <t>-849391447</t>
  </si>
  <si>
    <t>Poznámka k položce:_x000d_
Rozebrání, vyčištění a zpětná montáž ústředního zámku, očištění povrchu a nátěr</t>
  </si>
  <si>
    <t>03 - VON</t>
  </si>
  <si>
    <t>HZS - Hodinové zúčtovací sazby</t>
  </si>
  <si>
    <t>VRN - Vedlejší rozpočtové náklady</t>
  </si>
  <si>
    <t>HZS</t>
  </si>
  <si>
    <t>Hodinové zúčtovací sazby</t>
  </si>
  <si>
    <t>HZS4222</t>
  </si>
  <si>
    <t>Hodinové zúčtovací sazby ostatních profesí revizní a kontrolní činnost geodet specialista</t>
  </si>
  <si>
    <t>462621580</t>
  </si>
  <si>
    <t>HZS4232</t>
  </si>
  <si>
    <t>1148142547</t>
  </si>
  <si>
    <t>50 "Zjištění existence sítí, projednání dotčení sítí</t>
  </si>
  <si>
    <t>20 "účast vedoucího prací, koordinace práce</t>
  </si>
  <si>
    <t>25 "vytyčení sítí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</si>
  <si>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</si>
  <si>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</si>
  <si>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</si>
  <si>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</si>
  <si>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</si>
  <si>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-495018490</t>
  </si>
  <si>
    <t>Poznámka k položce:_x000d_
Základna pro výpočet - ZRN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</si>
  <si>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</si>
  <si>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</si>
  <si>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-329390110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</si>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</sst>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2021/03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zabezpečení a výstroje trati Boří les - Lednice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4. 2. 2021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ROUND(AG55+AG59+AG63,2)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ROUND(AS55+AS59+AS63,2)</f>
        <v>0</v>
      </c>
      <c r="AT54" s="106">
        <f>ROUND(SUM(AV54:AW54),2)</f>
        <v>0</v>
      </c>
      <c r="AU54" s="107">
        <f>ROUND(AU55+AU59+AU63,5)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ROUND(AZ55+AZ59+AZ63,2)</f>
        <v>0</v>
      </c>
      <c r="BA54" s="106">
        <f>ROUND(BA55+BA59+BA63,2)</f>
        <v>0</v>
      </c>
      <c r="BB54" s="106">
        <f>ROUND(BB55+BB59+BB63,2)</f>
        <v>0</v>
      </c>
      <c r="BC54" s="106">
        <f>ROUND(BC55+BC59+BC63,2)</f>
        <v>0</v>
      </c>
      <c r="BD54" s="108">
        <f>ROUND(BD55+BD59+BD63,2)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73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'01 - Venkovní prvky - tec...'!J32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81</v>
      </c>
      <c r="AR56" s="65"/>
      <c r="AS56" s="129">
        <v>0</v>
      </c>
      <c r="AT56" s="130">
        <f>ROUND(SUM(AV56:AW56),2)</f>
        <v>0</v>
      </c>
      <c r="AU56" s="131">
        <f>'01 - Venkovní prvky - tec...'!P86</f>
        <v>0</v>
      </c>
      <c r="AV56" s="130">
        <f>'01 - Venkovní prvky - tec...'!J35</f>
        <v>0</v>
      </c>
      <c r="AW56" s="130">
        <f>'01 - Venkovní prvky - tec...'!J36</f>
        <v>0</v>
      </c>
      <c r="AX56" s="130">
        <f>'01 - Venkovní prvky - tec...'!J37</f>
        <v>0</v>
      </c>
      <c r="AY56" s="130">
        <f>'01 - Venkovní prvky - tec...'!J38</f>
        <v>0</v>
      </c>
      <c r="AZ56" s="130">
        <f>'01 - Venkovní prvky - tec...'!F35</f>
        <v>0</v>
      </c>
      <c r="BA56" s="130">
        <f>'01 - Venkovní prvky - tec...'!F36</f>
        <v>0</v>
      </c>
      <c r="BB56" s="130">
        <f>'01 - Venkovní prvky - tec...'!F37</f>
        <v>0</v>
      </c>
      <c r="BC56" s="130">
        <f>'01 - Venkovní prvky - tec...'!F38</f>
        <v>0</v>
      </c>
      <c r="BD56" s="132">
        <f>'01 - Venkovní prvky - tec...'!F39</f>
        <v>0</v>
      </c>
      <c r="BE56" s="4"/>
      <c r="BT56" s="133" t="s">
        <v>78</v>
      </c>
      <c r="BV56" s="133" t="s">
        <v>71</v>
      </c>
      <c r="BW56" s="133" t="s">
        <v>82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83</v>
      </c>
      <c r="F57" s="126"/>
      <c r="G57" s="126"/>
      <c r="H57" s="126"/>
      <c r="I57" s="126"/>
      <c r="J57" s="125"/>
      <c r="K57" s="126" t="s">
        <v>84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Venkovní prvky - sta...'!J32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'02 - Venkovní prvky - sta...'!P87</f>
        <v>0</v>
      </c>
      <c r="AV57" s="130">
        <f>'02 - Venkovní prvky - sta...'!J35</f>
        <v>0</v>
      </c>
      <c r="AW57" s="130">
        <f>'02 - Venkovní prvky - sta...'!J36</f>
        <v>0</v>
      </c>
      <c r="AX57" s="130">
        <f>'02 - Venkovní prvky - sta...'!J37</f>
        <v>0</v>
      </c>
      <c r="AY57" s="130">
        <f>'02 - Venkovní prvky - sta...'!J38</f>
        <v>0</v>
      </c>
      <c r="AZ57" s="130">
        <f>'02 - Venkovní prvky - sta...'!F35</f>
        <v>0</v>
      </c>
      <c r="BA57" s="130">
        <f>'02 - Venkovní prvky - sta...'!F36</f>
        <v>0</v>
      </c>
      <c r="BB57" s="130">
        <f>'02 - Venkovní prvky - sta...'!F37</f>
        <v>0</v>
      </c>
      <c r="BC57" s="130">
        <f>'02 - Venkovní prvky - sta...'!F38</f>
        <v>0</v>
      </c>
      <c r="BD57" s="132">
        <f>'02 - Venkovní prvky - sta...'!F39</f>
        <v>0</v>
      </c>
      <c r="BE57" s="4"/>
      <c r="BT57" s="133" t="s">
        <v>78</v>
      </c>
      <c r="BV57" s="133" t="s">
        <v>71</v>
      </c>
      <c r="BW57" s="133" t="s">
        <v>85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86</v>
      </c>
      <c r="F58" s="126"/>
      <c r="G58" s="126"/>
      <c r="H58" s="126"/>
      <c r="I58" s="126"/>
      <c r="J58" s="125"/>
      <c r="K58" s="126" t="s">
        <v>87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'03 - Vnitřní technologie PZS'!J32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'03 - Vnitřní technologie PZS'!P86</f>
        <v>0</v>
      </c>
      <c r="AV58" s="130">
        <f>'03 - Vnitřní technologie PZS'!J35</f>
        <v>0</v>
      </c>
      <c r="AW58" s="130">
        <f>'03 - Vnitřní technologie PZS'!J36</f>
        <v>0</v>
      </c>
      <c r="AX58" s="130">
        <f>'03 - Vnitřní technologie PZS'!J37</f>
        <v>0</v>
      </c>
      <c r="AY58" s="130">
        <f>'03 - Vnitřní technologie PZS'!J38</f>
        <v>0</v>
      </c>
      <c r="AZ58" s="130">
        <f>'03 - Vnitřní technologie PZS'!F35</f>
        <v>0</v>
      </c>
      <c r="BA58" s="130">
        <f>'03 - Vnitřní technologie PZS'!F36</f>
        <v>0</v>
      </c>
      <c r="BB58" s="130">
        <f>'03 - Vnitřní technologie PZS'!F37</f>
        <v>0</v>
      </c>
      <c r="BC58" s="130">
        <f>'03 - Vnitřní technologie PZS'!F38</f>
        <v>0</v>
      </c>
      <c r="BD58" s="132">
        <f>'03 - Vnitřní technologie PZS'!F39</f>
        <v>0</v>
      </c>
      <c r="BE58" s="4"/>
      <c r="BT58" s="133" t="s">
        <v>78</v>
      </c>
      <c r="BV58" s="133" t="s">
        <v>71</v>
      </c>
      <c r="BW58" s="133" t="s">
        <v>88</v>
      </c>
      <c r="BX58" s="133" t="s">
        <v>77</v>
      </c>
      <c r="CL58" s="133" t="s">
        <v>19</v>
      </c>
    </row>
    <row r="59" s="7" customFormat="1" ht="16.5" customHeight="1">
      <c r="A59" s="7"/>
      <c r="B59" s="111"/>
      <c r="C59" s="112"/>
      <c r="D59" s="113" t="s">
        <v>83</v>
      </c>
      <c r="E59" s="113"/>
      <c r="F59" s="113"/>
      <c r="G59" s="113"/>
      <c r="H59" s="113"/>
      <c r="I59" s="114"/>
      <c r="J59" s="113" t="s">
        <v>89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ROUND(SUM(AG60:AG62),2)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75</v>
      </c>
      <c r="AR59" s="118"/>
      <c r="AS59" s="119">
        <f>ROUND(SUM(AS60:AS62),2)</f>
        <v>0</v>
      </c>
      <c r="AT59" s="120">
        <f>ROUND(SUM(AV59:AW59),2)</f>
        <v>0</v>
      </c>
      <c r="AU59" s="121">
        <f>ROUND(SUM(AU60:AU62),5)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ROUND(SUM(AZ60:AZ62),2)</f>
        <v>0</v>
      </c>
      <c r="BA59" s="120">
        <f>ROUND(SUM(BA60:BA62),2)</f>
        <v>0</v>
      </c>
      <c r="BB59" s="120">
        <f>ROUND(SUM(BB60:BB62),2)</f>
        <v>0</v>
      </c>
      <c r="BC59" s="120">
        <f>ROUND(SUM(BC60:BC62),2)</f>
        <v>0</v>
      </c>
      <c r="BD59" s="122">
        <f>ROUND(SUM(BD60:BD62),2)</f>
        <v>0</v>
      </c>
      <c r="BE59" s="7"/>
      <c r="BS59" s="123" t="s">
        <v>68</v>
      </c>
      <c r="BT59" s="123" t="s">
        <v>76</v>
      </c>
      <c r="BU59" s="123" t="s">
        <v>70</v>
      </c>
      <c r="BV59" s="123" t="s">
        <v>71</v>
      </c>
      <c r="BW59" s="123" t="s">
        <v>90</v>
      </c>
      <c r="BX59" s="123" t="s">
        <v>5</v>
      </c>
      <c r="CL59" s="123" t="s">
        <v>19</v>
      </c>
      <c r="CM59" s="123" t="s">
        <v>78</v>
      </c>
    </row>
    <row r="60" s="4" customFormat="1" ht="16.5" customHeight="1">
      <c r="A60" s="124" t="s">
        <v>79</v>
      </c>
      <c r="B60" s="63"/>
      <c r="C60" s="125"/>
      <c r="D60" s="125"/>
      <c r="E60" s="126" t="s">
        <v>73</v>
      </c>
      <c r="F60" s="126"/>
      <c r="G60" s="126"/>
      <c r="H60" s="126"/>
      <c r="I60" s="126"/>
      <c r="J60" s="125"/>
      <c r="K60" s="126" t="s">
        <v>91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'01 - N.z. Poštorná'!J32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81</v>
      </c>
      <c r="AR60" s="65"/>
      <c r="AS60" s="129">
        <v>0</v>
      </c>
      <c r="AT60" s="130">
        <f>ROUND(SUM(AV60:AW60),2)</f>
        <v>0</v>
      </c>
      <c r="AU60" s="131">
        <f>'01 - N.z. Poštorná'!P86</f>
        <v>0</v>
      </c>
      <c r="AV60" s="130">
        <f>'01 - N.z. Poštorná'!J35</f>
        <v>0</v>
      </c>
      <c r="AW60" s="130">
        <f>'01 - N.z. Poštorná'!J36</f>
        <v>0</v>
      </c>
      <c r="AX60" s="130">
        <f>'01 - N.z. Poštorná'!J37</f>
        <v>0</v>
      </c>
      <c r="AY60" s="130">
        <f>'01 - N.z. Poštorná'!J38</f>
        <v>0</v>
      </c>
      <c r="AZ60" s="130">
        <f>'01 - N.z. Poštorná'!F35</f>
        <v>0</v>
      </c>
      <c r="BA60" s="130">
        <f>'01 - N.z. Poštorná'!F36</f>
        <v>0</v>
      </c>
      <c r="BB60" s="130">
        <f>'01 - N.z. Poštorná'!F37</f>
        <v>0</v>
      </c>
      <c r="BC60" s="130">
        <f>'01 - N.z. Poštorná'!F38</f>
        <v>0</v>
      </c>
      <c r="BD60" s="132">
        <f>'01 - N.z. Poštorná'!F39</f>
        <v>0</v>
      </c>
      <c r="BE60" s="4"/>
      <c r="BT60" s="133" t="s">
        <v>78</v>
      </c>
      <c r="BV60" s="133" t="s">
        <v>71</v>
      </c>
      <c r="BW60" s="133" t="s">
        <v>92</v>
      </c>
      <c r="BX60" s="133" t="s">
        <v>90</v>
      </c>
      <c r="CL60" s="133" t="s">
        <v>19</v>
      </c>
    </row>
    <row r="61" s="4" customFormat="1" ht="16.5" customHeight="1">
      <c r="A61" s="124" t="s">
        <v>79</v>
      </c>
      <c r="B61" s="63"/>
      <c r="C61" s="125"/>
      <c r="D61" s="125"/>
      <c r="E61" s="126" t="s">
        <v>83</v>
      </c>
      <c r="F61" s="126"/>
      <c r="G61" s="126"/>
      <c r="H61" s="126"/>
      <c r="I61" s="126"/>
      <c r="J61" s="125"/>
      <c r="K61" s="126" t="s">
        <v>93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'02 - N.z. Lednice'!J32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81</v>
      </c>
      <c r="AR61" s="65"/>
      <c r="AS61" s="129">
        <v>0</v>
      </c>
      <c r="AT61" s="130">
        <f>ROUND(SUM(AV61:AW61),2)</f>
        <v>0</v>
      </c>
      <c r="AU61" s="131">
        <f>'02 - N.z. Lednice'!P86</f>
        <v>0</v>
      </c>
      <c r="AV61" s="130">
        <f>'02 - N.z. Lednice'!J35</f>
        <v>0</v>
      </c>
      <c r="AW61" s="130">
        <f>'02 - N.z. Lednice'!J36</f>
        <v>0</v>
      </c>
      <c r="AX61" s="130">
        <f>'02 - N.z. Lednice'!J37</f>
        <v>0</v>
      </c>
      <c r="AY61" s="130">
        <f>'02 - N.z. Lednice'!J38</f>
        <v>0</v>
      </c>
      <c r="AZ61" s="130">
        <f>'02 - N.z. Lednice'!F35</f>
        <v>0</v>
      </c>
      <c r="BA61" s="130">
        <f>'02 - N.z. Lednice'!F36</f>
        <v>0</v>
      </c>
      <c r="BB61" s="130">
        <f>'02 - N.z. Lednice'!F37</f>
        <v>0</v>
      </c>
      <c r="BC61" s="130">
        <f>'02 - N.z. Lednice'!F38</f>
        <v>0</v>
      </c>
      <c r="BD61" s="132">
        <f>'02 - N.z. Lednice'!F39</f>
        <v>0</v>
      </c>
      <c r="BE61" s="4"/>
      <c r="BT61" s="133" t="s">
        <v>78</v>
      </c>
      <c r="BV61" s="133" t="s">
        <v>71</v>
      </c>
      <c r="BW61" s="133" t="s">
        <v>94</v>
      </c>
      <c r="BX61" s="133" t="s">
        <v>90</v>
      </c>
      <c r="CL61" s="133" t="s">
        <v>19</v>
      </c>
    </row>
    <row r="62" s="4" customFormat="1" ht="16.5" customHeight="1">
      <c r="A62" s="124" t="s">
        <v>79</v>
      </c>
      <c r="B62" s="63"/>
      <c r="C62" s="125"/>
      <c r="D62" s="125"/>
      <c r="E62" s="126" t="s">
        <v>86</v>
      </c>
      <c r="F62" s="126"/>
      <c r="G62" s="126"/>
      <c r="H62" s="126"/>
      <c r="I62" s="126"/>
      <c r="J62" s="125"/>
      <c r="K62" s="126" t="s">
        <v>95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'03 - Boří les'!J32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81</v>
      </c>
      <c r="AR62" s="65"/>
      <c r="AS62" s="129">
        <v>0</v>
      </c>
      <c r="AT62" s="130">
        <f>ROUND(SUM(AV62:AW62),2)</f>
        <v>0</v>
      </c>
      <c r="AU62" s="131">
        <f>'03 - Boří les'!P86</f>
        <v>0</v>
      </c>
      <c r="AV62" s="130">
        <f>'03 - Boří les'!J35</f>
        <v>0</v>
      </c>
      <c r="AW62" s="130">
        <f>'03 - Boří les'!J36</f>
        <v>0</v>
      </c>
      <c r="AX62" s="130">
        <f>'03 - Boří les'!J37</f>
        <v>0</v>
      </c>
      <c r="AY62" s="130">
        <f>'03 - Boří les'!J38</f>
        <v>0</v>
      </c>
      <c r="AZ62" s="130">
        <f>'03 - Boří les'!F35</f>
        <v>0</v>
      </c>
      <c r="BA62" s="130">
        <f>'03 - Boří les'!F36</f>
        <v>0</v>
      </c>
      <c r="BB62" s="130">
        <f>'03 - Boří les'!F37</f>
        <v>0</v>
      </c>
      <c r="BC62" s="130">
        <f>'03 - Boří les'!F38</f>
        <v>0</v>
      </c>
      <c r="BD62" s="132">
        <f>'03 - Boří les'!F39</f>
        <v>0</v>
      </c>
      <c r="BE62" s="4"/>
      <c r="BT62" s="133" t="s">
        <v>78</v>
      </c>
      <c r="BV62" s="133" t="s">
        <v>71</v>
      </c>
      <c r="BW62" s="133" t="s">
        <v>96</v>
      </c>
      <c r="BX62" s="133" t="s">
        <v>90</v>
      </c>
      <c r="CL62" s="133" t="s">
        <v>19</v>
      </c>
    </row>
    <row r="63" s="7" customFormat="1" ht="16.5" customHeight="1">
      <c r="A63" s="124" t="s">
        <v>79</v>
      </c>
      <c r="B63" s="111"/>
      <c r="C63" s="112"/>
      <c r="D63" s="113" t="s">
        <v>86</v>
      </c>
      <c r="E63" s="113"/>
      <c r="F63" s="113"/>
      <c r="G63" s="113"/>
      <c r="H63" s="113"/>
      <c r="I63" s="114"/>
      <c r="J63" s="113" t="s">
        <v>97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6">
        <f>'03 - VON'!J30</f>
        <v>0</v>
      </c>
      <c r="AH63" s="114"/>
      <c r="AI63" s="114"/>
      <c r="AJ63" s="114"/>
      <c r="AK63" s="114"/>
      <c r="AL63" s="114"/>
      <c r="AM63" s="114"/>
      <c r="AN63" s="116">
        <f>SUM(AG63,AT63)</f>
        <v>0</v>
      </c>
      <c r="AO63" s="114"/>
      <c r="AP63" s="114"/>
      <c r="AQ63" s="117" t="s">
        <v>75</v>
      </c>
      <c r="AR63" s="118"/>
      <c r="AS63" s="134">
        <v>0</v>
      </c>
      <c r="AT63" s="135">
        <f>ROUND(SUM(AV63:AW63),2)</f>
        <v>0</v>
      </c>
      <c r="AU63" s="136">
        <f>'03 - VON'!P81</f>
        <v>0</v>
      </c>
      <c r="AV63" s="135">
        <f>'03 - VON'!J33</f>
        <v>0</v>
      </c>
      <c r="AW63" s="135">
        <f>'03 - VON'!J34</f>
        <v>0</v>
      </c>
      <c r="AX63" s="135">
        <f>'03 - VON'!J35</f>
        <v>0</v>
      </c>
      <c r="AY63" s="135">
        <f>'03 - VON'!J36</f>
        <v>0</v>
      </c>
      <c r="AZ63" s="135">
        <f>'03 - VON'!F33</f>
        <v>0</v>
      </c>
      <c r="BA63" s="135">
        <f>'03 - VON'!F34</f>
        <v>0</v>
      </c>
      <c r="BB63" s="135">
        <f>'03 - VON'!F35</f>
        <v>0</v>
      </c>
      <c r="BC63" s="135">
        <f>'03 - VON'!F36</f>
        <v>0</v>
      </c>
      <c r="BD63" s="137">
        <f>'03 - VON'!F37</f>
        <v>0</v>
      </c>
      <c r="BE63" s="7"/>
      <c r="BT63" s="123" t="s">
        <v>76</v>
      </c>
      <c r="BV63" s="123" t="s">
        <v>71</v>
      </c>
      <c r="BW63" s="123" t="s">
        <v>98</v>
      </c>
      <c r="BX63" s="123" t="s">
        <v>5</v>
      </c>
      <c r="CL63" s="123" t="s">
        <v>19</v>
      </c>
      <c r="CM63" s="123" t="s">
        <v>78</v>
      </c>
    </row>
    <row r="64" s="2" customFormat="1" ht="30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</sheetData>
  <sheetProtection sheet="1" formatColumns="0" formatRows="0" objects="1" scenarios="1" spinCount="100000" saltValue="m9ZoTSoPlNeMCUaRTo0DBj4olPTZ4yNJLaCCXwwNStywZjWmw3bSouU5eyihJvTmrKMHlldLYHB7PYDyvAHMNw==" hashValue="XqHF5i6Ba9/gqPKoH0ffEKbTF4Xhh0gjA4OQYp9vrTl2j/jhVmyHBIC2V8eSEM0wZobkazQWEJ1GzXHHu5flNg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Venkovní prvky - tec...'!C2" display="/"/>
    <hyperlink ref="A57" location="'02 - Venkovní prvky - sta...'!C2" display="/"/>
    <hyperlink ref="A58" location="'03 - Vnitřní technologie PZS'!C2" display="/"/>
    <hyperlink ref="A60" location="'01 - N.z. Poštorná'!C2" display="/"/>
    <hyperlink ref="A61" location="'02 - N.z. Lednice'!C2" display="/"/>
    <hyperlink ref="A62" location="'03 - Boří les'!C2" display="/"/>
    <hyperlink ref="A63" location="'0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103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ROUND((SUM(BE86:BE149)),  2)</f>
        <v>0</v>
      </c>
      <c r="G35" s="38"/>
      <c r="H35" s="38"/>
      <c r="I35" s="157">
        <v>0.20999999999999999</v>
      </c>
      <c r="J35" s="156">
        <f>ROUND(((SUM(BE86:BE149))*I35),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ROUND((SUM(BF86:BF149)),  2)</f>
        <v>0</v>
      </c>
      <c r="G36" s="38"/>
      <c r="H36" s="38"/>
      <c r="I36" s="157">
        <v>0.14999999999999999</v>
      </c>
      <c r="J36" s="156">
        <f>ROUND(((SUM(BF86:BF149))*I36),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ROUND((SUM(BG86:BG149)),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ROUND((SUM(BH86:BH149)),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ROUND((SUM(BI86:BI149)),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Venkovní prvky - technologická část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Boří les - Lednice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100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101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01 - Venkovní prvky - technologická část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4. 2. 2021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110</v>
      </c>
      <c r="D85" s="183" t="s">
        <v>54</v>
      </c>
      <c r="E85" s="183" t="s">
        <v>50</v>
      </c>
      <c r="F85" s="183" t="s">
        <v>51</v>
      </c>
      <c r="G85" s="183" t="s">
        <v>111</v>
      </c>
      <c r="H85" s="183" t="s">
        <v>112</v>
      </c>
      <c r="I85" s="183" t="s">
        <v>113</v>
      </c>
      <c r="J85" s="183" t="s">
        <v>106</v>
      </c>
      <c r="K85" s="184" t="s">
        <v>114</v>
      </c>
      <c r="L85" s="185"/>
      <c r="M85" s="92" t="s">
        <v>19</v>
      </c>
      <c r="N85" s="93" t="s">
        <v>39</v>
      </c>
      <c r="O85" s="93" t="s">
        <v>115</v>
      </c>
      <c r="P85" s="93" t="s">
        <v>116</v>
      </c>
      <c r="Q85" s="93" t="s">
        <v>117</v>
      </c>
      <c r="R85" s="93" t="s">
        <v>118</v>
      </c>
      <c r="S85" s="93" t="s">
        <v>119</v>
      </c>
      <c r="T85" s="94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121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107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122</v>
      </c>
      <c r="F87" s="194" t="s">
        <v>123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SUM(P88:P149)</f>
        <v>0</v>
      </c>
      <c r="Q87" s="199"/>
      <c r="R87" s="200">
        <f>SUM(R88:R149)</f>
        <v>0</v>
      </c>
      <c r="S87" s="199"/>
      <c r="T87" s="201">
        <f>SUM(T88:T149)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124</v>
      </c>
      <c r="AT87" s="203" t="s">
        <v>68</v>
      </c>
      <c r="AU87" s="203" t="s">
        <v>69</v>
      </c>
      <c r="AY87" s="202" t="s">
        <v>125</v>
      </c>
      <c r="BK87" s="204">
        <f>SUM(BK88:BK149)</f>
        <v>0</v>
      </c>
    </row>
    <row r="88" s="2" customFormat="1">
      <c r="A88" s="38"/>
      <c r="B88" s="39"/>
      <c r="C88" s="205" t="s">
        <v>76</v>
      </c>
      <c r="D88" s="205" t="s">
        <v>126</v>
      </c>
      <c r="E88" s="206" t="s">
        <v>127</v>
      </c>
      <c r="F88" s="207" t="s">
        <v>128</v>
      </c>
      <c r="G88" s="208" t="s">
        <v>129</v>
      </c>
      <c r="H88" s="209">
        <v>2010</v>
      </c>
      <c r="I88" s="210"/>
      <c r="J88" s="211">
        <f>ROUND(I88*H88,2)</f>
        <v>0</v>
      </c>
      <c r="K88" s="207" t="s">
        <v>130</v>
      </c>
      <c r="L88" s="212"/>
      <c r="M88" s="213" t="s">
        <v>19</v>
      </c>
      <c r="N88" s="214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131</v>
      </c>
      <c r="AT88" s="217" t="s">
        <v>126</v>
      </c>
      <c r="AU88" s="217" t="s">
        <v>76</v>
      </c>
      <c r="AY88" s="17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131</v>
      </c>
      <c r="BM88" s="217" t="s">
        <v>132</v>
      </c>
    </row>
    <row r="89" s="2" customFormat="1" ht="21.75" customHeight="1">
      <c r="A89" s="38"/>
      <c r="B89" s="39"/>
      <c r="C89" s="205" t="s">
        <v>78</v>
      </c>
      <c r="D89" s="205" t="s">
        <v>126</v>
      </c>
      <c r="E89" s="206" t="s">
        <v>133</v>
      </c>
      <c r="F89" s="207" t="s">
        <v>134</v>
      </c>
      <c r="G89" s="208" t="s">
        <v>129</v>
      </c>
      <c r="H89" s="209">
        <v>10</v>
      </c>
      <c r="I89" s="210"/>
      <c r="J89" s="211">
        <f>ROUND(I89*H89,2)</f>
        <v>0</v>
      </c>
      <c r="K89" s="207" t="s">
        <v>130</v>
      </c>
      <c r="L89" s="212"/>
      <c r="M89" s="213" t="s">
        <v>19</v>
      </c>
      <c r="N89" s="214" t="s">
        <v>40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78</v>
      </c>
      <c r="AT89" s="217" t="s">
        <v>126</v>
      </c>
      <c r="AU89" s="217" t="s">
        <v>76</v>
      </c>
      <c r="AY89" s="17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76</v>
      </c>
      <c r="BK89" s="218">
        <f>ROUND(I89*H89,2)</f>
        <v>0</v>
      </c>
      <c r="BL89" s="17" t="s">
        <v>76</v>
      </c>
      <c r="BM89" s="217" t="s">
        <v>135</v>
      </c>
    </row>
    <row r="90" s="2" customFormat="1" ht="55.5" customHeight="1">
      <c r="A90" s="38"/>
      <c r="B90" s="39"/>
      <c r="C90" s="219" t="s">
        <v>136</v>
      </c>
      <c r="D90" s="219" t="s">
        <v>137</v>
      </c>
      <c r="E90" s="220" t="s">
        <v>138</v>
      </c>
      <c r="F90" s="221" t="s">
        <v>139</v>
      </c>
      <c r="G90" s="222" t="s">
        <v>129</v>
      </c>
      <c r="H90" s="223">
        <v>2020</v>
      </c>
      <c r="I90" s="224"/>
      <c r="J90" s="225">
        <f>ROUND(I90*H90,2)</f>
        <v>0</v>
      </c>
      <c r="K90" s="221" t="s">
        <v>130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140</v>
      </c>
      <c r="AT90" s="217" t="s">
        <v>137</v>
      </c>
      <c r="AU90" s="217" t="s">
        <v>76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140</v>
      </c>
      <c r="BM90" s="217" t="s">
        <v>141</v>
      </c>
    </row>
    <row r="91" s="2" customFormat="1">
      <c r="A91" s="38"/>
      <c r="B91" s="39"/>
      <c r="C91" s="205" t="s">
        <v>124</v>
      </c>
      <c r="D91" s="205" t="s">
        <v>126</v>
      </c>
      <c r="E91" s="206" t="s">
        <v>142</v>
      </c>
      <c r="F91" s="207" t="s">
        <v>143</v>
      </c>
      <c r="G91" s="208" t="s">
        <v>129</v>
      </c>
      <c r="H91" s="209">
        <v>1070</v>
      </c>
      <c r="I91" s="210"/>
      <c r="J91" s="211">
        <f>ROUND(I91*H91,2)</f>
        <v>0</v>
      </c>
      <c r="K91" s="207" t="s">
        <v>130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78</v>
      </c>
      <c r="AT91" s="217" t="s">
        <v>126</v>
      </c>
      <c r="AU91" s="217" t="s">
        <v>76</v>
      </c>
      <c r="AY91" s="17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76</v>
      </c>
      <c r="BM91" s="217" t="s">
        <v>144</v>
      </c>
    </row>
    <row r="92" s="2" customFormat="1">
      <c r="A92" s="38"/>
      <c r="B92" s="39"/>
      <c r="C92" s="219" t="s">
        <v>145</v>
      </c>
      <c r="D92" s="219" t="s">
        <v>137</v>
      </c>
      <c r="E92" s="220" t="s">
        <v>146</v>
      </c>
      <c r="F92" s="221" t="s">
        <v>147</v>
      </c>
      <c r="G92" s="222" t="s">
        <v>129</v>
      </c>
      <c r="H92" s="223">
        <v>1070</v>
      </c>
      <c r="I92" s="224"/>
      <c r="J92" s="225">
        <f>ROUND(I92*H92,2)</f>
        <v>0</v>
      </c>
      <c r="K92" s="221" t="s">
        <v>130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76</v>
      </c>
      <c r="AT92" s="217" t="s">
        <v>137</v>
      </c>
      <c r="AU92" s="217" t="s">
        <v>76</v>
      </c>
      <c r="AY92" s="17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76</v>
      </c>
      <c r="BM92" s="217" t="s">
        <v>148</v>
      </c>
    </row>
    <row r="93" s="2" customFormat="1">
      <c r="A93" s="38"/>
      <c r="B93" s="39"/>
      <c r="C93" s="205" t="s">
        <v>149</v>
      </c>
      <c r="D93" s="205" t="s">
        <v>126</v>
      </c>
      <c r="E93" s="206" t="s">
        <v>150</v>
      </c>
      <c r="F93" s="207" t="s">
        <v>151</v>
      </c>
      <c r="G93" s="208" t="s">
        <v>152</v>
      </c>
      <c r="H93" s="209">
        <v>16</v>
      </c>
      <c r="I93" s="210"/>
      <c r="J93" s="211">
        <f>ROUND(I93*H93,2)</f>
        <v>0</v>
      </c>
      <c r="K93" s="207" t="s">
        <v>130</v>
      </c>
      <c r="L93" s="212"/>
      <c r="M93" s="213" t="s">
        <v>19</v>
      </c>
      <c r="N93" s="214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131</v>
      </c>
      <c r="AT93" s="217" t="s">
        <v>126</v>
      </c>
      <c r="AU93" s="217" t="s">
        <v>76</v>
      </c>
      <c r="AY93" s="17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131</v>
      </c>
      <c r="BM93" s="217" t="s">
        <v>153</v>
      </c>
    </row>
    <row r="94" s="2" customFormat="1" ht="33" customHeight="1">
      <c r="A94" s="38"/>
      <c r="B94" s="39"/>
      <c r="C94" s="219" t="s">
        <v>154</v>
      </c>
      <c r="D94" s="219" t="s">
        <v>137</v>
      </c>
      <c r="E94" s="220" t="s">
        <v>155</v>
      </c>
      <c r="F94" s="221" t="s">
        <v>156</v>
      </c>
      <c r="G94" s="222" t="s">
        <v>152</v>
      </c>
      <c r="H94" s="223">
        <v>16</v>
      </c>
      <c r="I94" s="224"/>
      <c r="J94" s="225">
        <f>ROUND(I94*H94,2)</f>
        <v>0</v>
      </c>
      <c r="K94" s="221" t="s">
        <v>130</v>
      </c>
      <c r="L94" s="44"/>
      <c r="M94" s="226" t="s">
        <v>19</v>
      </c>
      <c r="N94" s="227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76</v>
      </c>
      <c r="AT94" s="217" t="s">
        <v>137</v>
      </c>
      <c r="AU94" s="217" t="s">
        <v>76</v>
      </c>
      <c r="AY94" s="17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76</v>
      </c>
      <c r="BM94" s="217" t="s">
        <v>157</v>
      </c>
    </row>
    <row r="95" s="2" customFormat="1" ht="33" customHeight="1">
      <c r="A95" s="38"/>
      <c r="B95" s="39"/>
      <c r="C95" s="219" t="s">
        <v>158</v>
      </c>
      <c r="D95" s="219" t="s">
        <v>137</v>
      </c>
      <c r="E95" s="220" t="s">
        <v>159</v>
      </c>
      <c r="F95" s="221" t="s">
        <v>160</v>
      </c>
      <c r="G95" s="222" t="s">
        <v>152</v>
      </c>
      <c r="H95" s="223">
        <v>8</v>
      </c>
      <c r="I95" s="224"/>
      <c r="J95" s="225">
        <f>ROUND(I95*H95,2)</f>
        <v>0</v>
      </c>
      <c r="K95" s="221" t="s">
        <v>130</v>
      </c>
      <c r="L95" s="44"/>
      <c r="M95" s="226" t="s">
        <v>19</v>
      </c>
      <c r="N95" s="227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76</v>
      </c>
      <c r="AT95" s="217" t="s">
        <v>137</v>
      </c>
      <c r="AU95" s="217" t="s">
        <v>76</v>
      </c>
      <c r="AY95" s="17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76</v>
      </c>
      <c r="BM95" s="217" t="s">
        <v>161</v>
      </c>
    </row>
    <row r="96" s="2" customFormat="1">
      <c r="A96" s="38"/>
      <c r="B96" s="39"/>
      <c r="C96" s="205" t="s">
        <v>162</v>
      </c>
      <c r="D96" s="205" t="s">
        <v>126</v>
      </c>
      <c r="E96" s="206" t="s">
        <v>163</v>
      </c>
      <c r="F96" s="207" t="s">
        <v>164</v>
      </c>
      <c r="G96" s="208" t="s">
        <v>152</v>
      </c>
      <c r="H96" s="209">
        <v>8</v>
      </c>
      <c r="I96" s="210"/>
      <c r="J96" s="211">
        <f>ROUND(I96*H96,2)</f>
        <v>0</v>
      </c>
      <c r="K96" s="207" t="s">
        <v>130</v>
      </c>
      <c r="L96" s="212"/>
      <c r="M96" s="213" t="s">
        <v>19</v>
      </c>
      <c r="N96" s="214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131</v>
      </c>
      <c r="AT96" s="217" t="s">
        <v>126</v>
      </c>
      <c r="AU96" s="217" t="s">
        <v>76</v>
      </c>
      <c r="AY96" s="17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131</v>
      </c>
      <c r="BM96" s="217" t="s">
        <v>165</v>
      </c>
    </row>
    <row r="97" s="2" customFormat="1">
      <c r="A97" s="38"/>
      <c r="B97" s="39"/>
      <c r="C97" s="219" t="s">
        <v>166</v>
      </c>
      <c r="D97" s="219" t="s">
        <v>137</v>
      </c>
      <c r="E97" s="220" t="s">
        <v>167</v>
      </c>
      <c r="F97" s="221" t="s">
        <v>168</v>
      </c>
      <c r="G97" s="222" t="s">
        <v>152</v>
      </c>
      <c r="H97" s="223">
        <v>9</v>
      </c>
      <c r="I97" s="224"/>
      <c r="J97" s="225">
        <f>ROUND(I97*H97,2)</f>
        <v>0</v>
      </c>
      <c r="K97" s="221" t="s">
        <v>130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140</v>
      </c>
      <c r="AT97" s="217" t="s">
        <v>137</v>
      </c>
      <c r="AU97" s="217" t="s">
        <v>76</v>
      </c>
      <c r="AY97" s="17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140</v>
      </c>
      <c r="BM97" s="217" t="s">
        <v>169</v>
      </c>
    </row>
    <row r="98" s="2" customFormat="1" ht="44.25" customHeight="1">
      <c r="A98" s="38"/>
      <c r="B98" s="39"/>
      <c r="C98" s="219" t="s">
        <v>170</v>
      </c>
      <c r="D98" s="219" t="s">
        <v>137</v>
      </c>
      <c r="E98" s="220" t="s">
        <v>171</v>
      </c>
      <c r="F98" s="221" t="s">
        <v>172</v>
      </c>
      <c r="G98" s="222" t="s">
        <v>152</v>
      </c>
      <c r="H98" s="223">
        <v>4</v>
      </c>
      <c r="I98" s="224"/>
      <c r="J98" s="225">
        <f>ROUND(I98*H98,2)</f>
        <v>0</v>
      </c>
      <c r="K98" s="221" t="s">
        <v>130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76</v>
      </c>
      <c r="AT98" s="217" t="s">
        <v>137</v>
      </c>
      <c r="AU98" s="217" t="s">
        <v>76</v>
      </c>
      <c r="AY98" s="17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76</v>
      </c>
      <c r="BM98" s="217" t="s">
        <v>173</v>
      </c>
    </row>
    <row r="99" s="2" customFormat="1" ht="16.5" customHeight="1">
      <c r="A99" s="38"/>
      <c r="B99" s="39"/>
      <c r="C99" s="205" t="s">
        <v>174</v>
      </c>
      <c r="D99" s="205" t="s">
        <v>126</v>
      </c>
      <c r="E99" s="206" t="s">
        <v>175</v>
      </c>
      <c r="F99" s="207" t="s">
        <v>176</v>
      </c>
      <c r="G99" s="208" t="s">
        <v>129</v>
      </c>
      <c r="H99" s="209">
        <v>70</v>
      </c>
      <c r="I99" s="210"/>
      <c r="J99" s="211">
        <f>ROUND(I99*H99,2)</f>
        <v>0</v>
      </c>
      <c r="K99" s="207" t="s">
        <v>130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78</v>
      </c>
      <c r="AT99" s="217" t="s">
        <v>126</v>
      </c>
      <c r="AU99" s="217" t="s">
        <v>76</v>
      </c>
      <c r="AY99" s="17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76</v>
      </c>
      <c r="BM99" s="217" t="s">
        <v>177</v>
      </c>
    </row>
    <row r="100" s="2" customFormat="1">
      <c r="A100" s="38"/>
      <c r="B100" s="39"/>
      <c r="C100" s="40"/>
      <c r="D100" s="228" t="s">
        <v>178</v>
      </c>
      <c r="E100" s="40"/>
      <c r="F100" s="229" t="s">
        <v>179</v>
      </c>
      <c r="G100" s="40"/>
      <c r="H100" s="40"/>
      <c r="I100" s="230"/>
      <c r="J100" s="40"/>
      <c r="K100" s="40"/>
      <c r="L100" s="44"/>
      <c r="M100" s="231"/>
      <c r="N100" s="23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178</v>
      </c>
      <c r="AU100" s="17" t="s">
        <v>76</v>
      </c>
    </row>
    <row r="101" s="2" customFormat="1" ht="21.75" customHeight="1">
      <c r="A101" s="38"/>
      <c r="B101" s="39"/>
      <c r="C101" s="205" t="s">
        <v>180</v>
      </c>
      <c r="D101" s="205" t="s">
        <v>126</v>
      </c>
      <c r="E101" s="206" t="s">
        <v>181</v>
      </c>
      <c r="F101" s="207" t="s">
        <v>182</v>
      </c>
      <c r="G101" s="208" t="s">
        <v>129</v>
      </c>
      <c r="H101" s="209">
        <v>1150</v>
      </c>
      <c r="I101" s="210"/>
      <c r="J101" s="211">
        <f>ROUND(I101*H101,2)</f>
        <v>0</v>
      </c>
      <c r="K101" s="207" t="s">
        <v>130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131</v>
      </c>
      <c r="AT101" s="217" t="s">
        <v>126</v>
      </c>
      <c r="AU101" s="217" t="s">
        <v>76</v>
      </c>
      <c r="AY101" s="17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131</v>
      </c>
      <c r="BM101" s="217" t="s">
        <v>183</v>
      </c>
    </row>
    <row r="102" s="2" customFormat="1" ht="16.5" customHeight="1">
      <c r="A102" s="38"/>
      <c r="B102" s="39"/>
      <c r="C102" s="219" t="s">
        <v>184</v>
      </c>
      <c r="D102" s="219" t="s">
        <v>137</v>
      </c>
      <c r="E102" s="220" t="s">
        <v>185</v>
      </c>
      <c r="F102" s="221" t="s">
        <v>186</v>
      </c>
      <c r="G102" s="222" t="s">
        <v>129</v>
      </c>
      <c r="H102" s="223">
        <v>1150</v>
      </c>
      <c r="I102" s="224"/>
      <c r="J102" s="225">
        <f>ROUND(I102*H102,2)</f>
        <v>0</v>
      </c>
      <c r="K102" s="221" t="s">
        <v>130</v>
      </c>
      <c r="L102" s="44"/>
      <c r="M102" s="226" t="s">
        <v>19</v>
      </c>
      <c r="N102" s="227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76</v>
      </c>
      <c r="AT102" s="217" t="s">
        <v>137</v>
      </c>
      <c r="AU102" s="217" t="s">
        <v>76</v>
      </c>
      <c r="AY102" s="17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76</v>
      </c>
      <c r="BM102" s="217" t="s">
        <v>187</v>
      </c>
    </row>
    <row r="103" s="2" customFormat="1" ht="16.5" customHeight="1">
      <c r="A103" s="38"/>
      <c r="B103" s="39"/>
      <c r="C103" s="205" t="s">
        <v>8</v>
      </c>
      <c r="D103" s="205" t="s">
        <v>126</v>
      </c>
      <c r="E103" s="206" t="s">
        <v>188</v>
      </c>
      <c r="F103" s="207" t="s">
        <v>189</v>
      </c>
      <c r="G103" s="208" t="s">
        <v>152</v>
      </c>
      <c r="H103" s="209">
        <v>40</v>
      </c>
      <c r="I103" s="210"/>
      <c r="J103" s="211">
        <f>ROUND(I103*H103,2)</f>
        <v>0</v>
      </c>
      <c r="K103" s="207" t="s">
        <v>130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131</v>
      </c>
      <c r="AT103" s="217" t="s">
        <v>126</v>
      </c>
      <c r="AU103" s="217" t="s">
        <v>76</v>
      </c>
      <c r="AY103" s="17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131</v>
      </c>
      <c r="BM103" s="217" t="s">
        <v>190</v>
      </c>
    </row>
    <row r="104" s="2" customFormat="1">
      <c r="A104" s="38"/>
      <c r="B104" s="39"/>
      <c r="C104" s="219" t="s">
        <v>191</v>
      </c>
      <c r="D104" s="219" t="s">
        <v>137</v>
      </c>
      <c r="E104" s="220" t="s">
        <v>192</v>
      </c>
      <c r="F104" s="221" t="s">
        <v>193</v>
      </c>
      <c r="G104" s="222" t="s">
        <v>152</v>
      </c>
      <c r="H104" s="223">
        <v>40</v>
      </c>
      <c r="I104" s="224"/>
      <c r="J104" s="225">
        <f>ROUND(I104*H104,2)</f>
        <v>0</v>
      </c>
      <c r="K104" s="221" t="s">
        <v>130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76</v>
      </c>
      <c r="AT104" s="217" t="s">
        <v>137</v>
      </c>
      <c r="AU104" s="217" t="s">
        <v>76</v>
      </c>
      <c r="AY104" s="17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76</v>
      </c>
      <c r="BM104" s="217" t="s">
        <v>194</v>
      </c>
    </row>
    <row r="105" s="2" customFormat="1" ht="21.75" customHeight="1">
      <c r="A105" s="38"/>
      <c r="B105" s="39"/>
      <c r="C105" s="205" t="s">
        <v>195</v>
      </c>
      <c r="D105" s="205" t="s">
        <v>126</v>
      </c>
      <c r="E105" s="206" t="s">
        <v>196</v>
      </c>
      <c r="F105" s="207" t="s">
        <v>197</v>
      </c>
      <c r="G105" s="208" t="s">
        <v>129</v>
      </c>
      <c r="H105" s="209">
        <v>54</v>
      </c>
      <c r="I105" s="210"/>
      <c r="J105" s="211">
        <f>ROUND(I105*H105,2)</f>
        <v>0</v>
      </c>
      <c r="K105" s="207" t="s">
        <v>130</v>
      </c>
      <c r="L105" s="212"/>
      <c r="M105" s="213" t="s">
        <v>19</v>
      </c>
      <c r="N105" s="214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131</v>
      </c>
      <c r="AT105" s="217" t="s">
        <v>126</v>
      </c>
      <c r="AU105" s="217" t="s">
        <v>76</v>
      </c>
      <c r="AY105" s="17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131</v>
      </c>
      <c r="BM105" s="217" t="s">
        <v>198</v>
      </c>
    </row>
    <row r="106" s="2" customFormat="1">
      <c r="A106" s="38"/>
      <c r="B106" s="39"/>
      <c r="C106" s="40"/>
      <c r="D106" s="228" t="s">
        <v>178</v>
      </c>
      <c r="E106" s="40"/>
      <c r="F106" s="229" t="s">
        <v>199</v>
      </c>
      <c r="G106" s="40"/>
      <c r="H106" s="40"/>
      <c r="I106" s="230"/>
      <c r="J106" s="40"/>
      <c r="K106" s="40"/>
      <c r="L106" s="44"/>
      <c r="M106" s="231"/>
      <c r="N106" s="23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178</v>
      </c>
      <c r="AU106" s="17" t="s">
        <v>76</v>
      </c>
    </row>
    <row r="107" s="2" customFormat="1" ht="16.5" customHeight="1">
      <c r="A107" s="38"/>
      <c r="B107" s="39"/>
      <c r="C107" s="205" t="s">
        <v>200</v>
      </c>
      <c r="D107" s="205" t="s">
        <v>126</v>
      </c>
      <c r="E107" s="206" t="s">
        <v>201</v>
      </c>
      <c r="F107" s="207" t="s">
        <v>202</v>
      </c>
      <c r="G107" s="208" t="s">
        <v>129</v>
      </c>
      <c r="H107" s="209">
        <v>350</v>
      </c>
      <c r="I107" s="210"/>
      <c r="J107" s="211">
        <f>ROUND(I107*H107,2)</f>
        <v>0</v>
      </c>
      <c r="K107" s="207" t="s">
        <v>130</v>
      </c>
      <c r="L107" s="212"/>
      <c r="M107" s="213" t="s">
        <v>19</v>
      </c>
      <c r="N107" s="214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78</v>
      </c>
      <c r="AT107" s="217" t="s">
        <v>126</v>
      </c>
      <c r="AU107" s="217" t="s">
        <v>76</v>
      </c>
      <c r="AY107" s="17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76</v>
      </c>
      <c r="BM107" s="217" t="s">
        <v>203</v>
      </c>
    </row>
    <row r="108" s="2" customFormat="1" ht="16.5" customHeight="1">
      <c r="A108" s="38"/>
      <c r="B108" s="39"/>
      <c r="C108" s="205" t="s">
        <v>204</v>
      </c>
      <c r="D108" s="205" t="s">
        <v>126</v>
      </c>
      <c r="E108" s="206" t="s">
        <v>205</v>
      </c>
      <c r="F108" s="207" t="s">
        <v>206</v>
      </c>
      <c r="G108" s="208" t="s">
        <v>152</v>
      </c>
      <c r="H108" s="209">
        <v>349</v>
      </c>
      <c r="I108" s="210"/>
      <c r="J108" s="211">
        <f>ROUND(I108*H108,2)</f>
        <v>0</v>
      </c>
      <c r="K108" s="207" t="s">
        <v>130</v>
      </c>
      <c r="L108" s="212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78</v>
      </c>
      <c r="AT108" s="217" t="s">
        <v>126</v>
      </c>
      <c r="AU108" s="217" t="s">
        <v>76</v>
      </c>
      <c r="AY108" s="17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76</v>
      </c>
      <c r="BM108" s="217" t="s">
        <v>207</v>
      </c>
    </row>
    <row r="109" s="2" customFormat="1" ht="16.5" customHeight="1">
      <c r="A109" s="38"/>
      <c r="B109" s="39"/>
      <c r="C109" s="205" t="s">
        <v>208</v>
      </c>
      <c r="D109" s="205" t="s">
        <v>126</v>
      </c>
      <c r="E109" s="206" t="s">
        <v>209</v>
      </c>
      <c r="F109" s="207" t="s">
        <v>210</v>
      </c>
      <c r="G109" s="208" t="s">
        <v>129</v>
      </c>
      <c r="H109" s="209">
        <v>1100</v>
      </c>
      <c r="I109" s="210"/>
      <c r="J109" s="211">
        <f>ROUND(I109*H109,2)</f>
        <v>0</v>
      </c>
      <c r="K109" s="207" t="s">
        <v>130</v>
      </c>
      <c r="L109" s="212"/>
      <c r="M109" s="213" t="s">
        <v>19</v>
      </c>
      <c r="N109" s="214" t="s">
        <v>40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131</v>
      </c>
      <c r="AT109" s="217" t="s">
        <v>126</v>
      </c>
      <c r="AU109" s="217" t="s">
        <v>76</v>
      </c>
      <c r="AY109" s="17" t="s">
        <v>125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76</v>
      </c>
      <c r="BK109" s="218">
        <f>ROUND(I109*H109,2)</f>
        <v>0</v>
      </c>
      <c r="BL109" s="17" t="s">
        <v>131</v>
      </c>
      <c r="BM109" s="217" t="s">
        <v>211</v>
      </c>
    </row>
    <row r="110" s="2" customFormat="1">
      <c r="A110" s="38"/>
      <c r="B110" s="39"/>
      <c r="C110" s="40"/>
      <c r="D110" s="228" t="s">
        <v>178</v>
      </c>
      <c r="E110" s="40"/>
      <c r="F110" s="229" t="s">
        <v>212</v>
      </c>
      <c r="G110" s="40"/>
      <c r="H110" s="40"/>
      <c r="I110" s="230"/>
      <c r="J110" s="40"/>
      <c r="K110" s="40"/>
      <c r="L110" s="44"/>
      <c r="M110" s="231"/>
      <c r="N110" s="232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178</v>
      </c>
      <c r="AU110" s="17" t="s">
        <v>76</v>
      </c>
    </row>
    <row r="111" s="2" customFormat="1" ht="16.5" customHeight="1">
      <c r="A111" s="38"/>
      <c r="B111" s="39"/>
      <c r="C111" s="205" t="s">
        <v>7</v>
      </c>
      <c r="D111" s="205" t="s">
        <v>126</v>
      </c>
      <c r="E111" s="206" t="s">
        <v>209</v>
      </c>
      <c r="F111" s="207" t="s">
        <v>210</v>
      </c>
      <c r="G111" s="208" t="s">
        <v>129</v>
      </c>
      <c r="H111" s="209">
        <v>1100</v>
      </c>
      <c r="I111" s="210"/>
      <c r="J111" s="211">
        <f>ROUND(I111*H111,2)</f>
        <v>0</v>
      </c>
      <c r="K111" s="207" t="s">
        <v>130</v>
      </c>
      <c r="L111" s="212"/>
      <c r="M111" s="213" t="s">
        <v>19</v>
      </c>
      <c r="N111" s="214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131</v>
      </c>
      <c r="AT111" s="217" t="s">
        <v>126</v>
      </c>
      <c r="AU111" s="217" t="s">
        <v>76</v>
      </c>
      <c r="AY111" s="17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131</v>
      </c>
      <c r="BM111" s="217" t="s">
        <v>213</v>
      </c>
    </row>
    <row r="112" s="2" customFormat="1">
      <c r="A112" s="38"/>
      <c r="B112" s="39"/>
      <c r="C112" s="40"/>
      <c r="D112" s="228" t="s">
        <v>178</v>
      </c>
      <c r="E112" s="40"/>
      <c r="F112" s="229" t="s">
        <v>214</v>
      </c>
      <c r="G112" s="40"/>
      <c r="H112" s="40"/>
      <c r="I112" s="230"/>
      <c r="J112" s="40"/>
      <c r="K112" s="40"/>
      <c r="L112" s="44"/>
      <c r="M112" s="231"/>
      <c r="N112" s="23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178</v>
      </c>
      <c r="AU112" s="17" t="s">
        <v>76</v>
      </c>
    </row>
    <row r="113" s="2" customFormat="1" ht="16.5" customHeight="1">
      <c r="A113" s="38"/>
      <c r="B113" s="39"/>
      <c r="C113" s="219" t="s">
        <v>215</v>
      </c>
      <c r="D113" s="219" t="s">
        <v>137</v>
      </c>
      <c r="E113" s="220" t="s">
        <v>216</v>
      </c>
      <c r="F113" s="221" t="s">
        <v>217</v>
      </c>
      <c r="G113" s="222" t="s">
        <v>129</v>
      </c>
      <c r="H113" s="223">
        <v>2200</v>
      </c>
      <c r="I113" s="224"/>
      <c r="J113" s="225">
        <f>ROUND(I113*H113,2)</f>
        <v>0</v>
      </c>
      <c r="K113" s="221" t="s">
        <v>130</v>
      </c>
      <c r="L113" s="44"/>
      <c r="M113" s="226" t="s">
        <v>19</v>
      </c>
      <c r="N113" s="227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76</v>
      </c>
      <c r="AT113" s="217" t="s">
        <v>137</v>
      </c>
      <c r="AU113" s="217" t="s">
        <v>76</v>
      </c>
      <c r="AY113" s="17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76</v>
      </c>
      <c r="BM113" s="217" t="s">
        <v>218</v>
      </c>
    </row>
    <row r="114" s="2" customFormat="1" ht="21.75" customHeight="1">
      <c r="A114" s="38"/>
      <c r="B114" s="39"/>
      <c r="C114" s="205" t="s">
        <v>219</v>
      </c>
      <c r="D114" s="205" t="s">
        <v>126</v>
      </c>
      <c r="E114" s="206" t="s">
        <v>220</v>
      </c>
      <c r="F114" s="207" t="s">
        <v>221</v>
      </c>
      <c r="G114" s="208" t="s">
        <v>152</v>
      </c>
      <c r="H114" s="209">
        <v>16</v>
      </c>
      <c r="I114" s="210"/>
      <c r="J114" s="211">
        <f>ROUND(I114*H114,2)</f>
        <v>0</v>
      </c>
      <c r="K114" s="207" t="s">
        <v>130</v>
      </c>
      <c r="L114" s="212"/>
      <c r="M114" s="213" t="s">
        <v>19</v>
      </c>
      <c r="N114" s="214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78</v>
      </c>
      <c r="AT114" s="217" t="s">
        <v>126</v>
      </c>
      <c r="AU114" s="217" t="s">
        <v>76</v>
      </c>
      <c r="AY114" s="17" t="s">
        <v>125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76</v>
      </c>
      <c r="BM114" s="217" t="s">
        <v>222</v>
      </c>
    </row>
    <row r="115" s="2" customFormat="1" ht="16.5" customHeight="1">
      <c r="A115" s="38"/>
      <c r="B115" s="39"/>
      <c r="C115" s="219" t="s">
        <v>223</v>
      </c>
      <c r="D115" s="219" t="s">
        <v>137</v>
      </c>
      <c r="E115" s="220" t="s">
        <v>224</v>
      </c>
      <c r="F115" s="221" t="s">
        <v>225</v>
      </c>
      <c r="G115" s="222" t="s">
        <v>152</v>
      </c>
      <c r="H115" s="223">
        <v>16</v>
      </c>
      <c r="I115" s="224"/>
      <c r="J115" s="225">
        <f>ROUND(I115*H115,2)</f>
        <v>0</v>
      </c>
      <c r="K115" s="221" t="s">
        <v>130</v>
      </c>
      <c r="L115" s="44"/>
      <c r="M115" s="226" t="s">
        <v>19</v>
      </c>
      <c r="N115" s="227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76</v>
      </c>
      <c r="AT115" s="217" t="s">
        <v>137</v>
      </c>
      <c r="AU115" s="217" t="s">
        <v>76</v>
      </c>
      <c r="AY115" s="17" t="s">
        <v>125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76</v>
      </c>
      <c r="BM115" s="217" t="s">
        <v>226</v>
      </c>
    </row>
    <row r="116" s="2" customFormat="1" ht="21.75" customHeight="1">
      <c r="A116" s="38"/>
      <c r="B116" s="39"/>
      <c r="C116" s="205" t="s">
        <v>227</v>
      </c>
      <c r="D116" s="205" t="s">
        <v>126</v>
      </c>
      <c r="E116" s="206" t="s">
        <v>228</v>
      </c>
      <c r="F116" s="207" t="s">
        <v>229</v>
      </c>
      <c r="G116" s="208" t="s">
        <v>152</v>
      </c>
      <c r="H116" s="209">
        <v>4</v>
      </c>
      <c r="I116" s="210"/>
      <c r="J116" s="211">
        <f>ROUND(I116*H116,2)</f>
        <v>0</v>
      </c>
      <c r="K116" s="207" t="s">
        <v>130</v>
      </c>
      <c r="L116" s="212"/>
      <c r="M116" s="213" t="s">
        <v>19</v>
      </c>
      <c r="N116" s="214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131</v>
      </c>
      <c r="AT116" s="217" t="s">
        <v>126</v>
      </c>
      <c r="AU116" s="217" t="s">
        <v>76</v>
      </c>
      <c r="AY116" s="17" t="s">
        <v>125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131</v>
      </c>
      <c r="BM116" s="217" t="s">
        <v>230</v>
      </c>
    </row>
    <row r="117" s="2" customFormat="1" ht="16.5" customHeight="1">
      <c r="A117" s="38"/>
      <c r="B117" s="39"/>
      <c r="C117" s="219" t="s">
        <v>231</v>
      </c>
      <c r="D117" s="219" t="s">
        <v>137</v>
      </c>
      <c r="E117" s="220" t="s">
        <v>232</v>
      </c>
      <c r="F117" s="221" t="s">
        <v>233</v>
      </c>
      <c r="G117" s="222" t="s">
        <v>152</v>
      </c>
      <c r="H117" s="223">
        <v>4</v>
      </c>
      <c r="I117" s="224"/>
      <c r="J117" s="225">
        <f>ROUND(I117*H117,2)</f>
        <v>0</v>
      </c>
      <c r="K117" s="221" t="s">
        <v>130</v>
      </c>
      <c r="L117" s="44"/>
      <c r="M117" s="226" t="s">
        <v>19</v>
      </c>
      <c r="N117" s="227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76</v>
      </c>
      <c r="AT117" s="217" t="s">
        <v>137</v>
      </c>
      <c r="AU117" s="217" t="s">
        <v>76</v>
      </c>
      <c r="AY117" s="17" t="s">
        <v>125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76</v>
      </c>
      <c r="BM117" s="217" t="s">
        <v>234</v>
      </c>
    </row>
    <row r="118" s="2" customFormat="1" ht="16.5" customHeight="1">
      <c r="A118" s="38"/>
      <c r="B118" s="39"/>
      <c r="C118" s="205" t="s">
        <v>235</v>
      </c>
      <c r="D118" s="205" t="s">
        <v>126</v>
      </c>
      <c r="E118" s="206" t="s">
        <v>236</v>
      </c>
      <c r="F118" s="207" t="s">
        <v>237</v>
      </c>
      <c r="G118" s="208" t="s">
        <v>152</v>
      </c>
      <c r="H118" s="209">
        <v>2</v>
      </c>
      <c r="I118" s="210"/>
      <c r="J118" s="211">
        <f>ROUND(I118*H118,2)</f>
        <v>0</v>
      </c>
      <c r="K118" s="207" t="s">
        <v>130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131</v>
      </c>
      <c r="AT118" s="217" t="s">
        <v>126</v>
      </c>
      <c r="AU118" s="217" t="s">
        <v>76</v>
      </c>
      <c r="AY118" s="17" t="s">
        <v>125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131</v>
      </c>
      <c r="BM118" s="217" t="s">
        <v>238</v>
      </c>
    </row>
    <row r="119" s="2" customFormat="1" ht="33" customHeight="1">
      <c r="A119" s="38"/>
      <c r="B119" s="39"/>
      <c r="C119" s="219" t="s">
        <v>239</v>
      </c>
      <c r="D119" s="219" t="s">
        <v>137</v>
      </c>
      <c r="E119" s="220" t="s">
        <v>240</v>
      </c>
      <c r="F119" s="221" t="s">
        <v>241</v>
      </c>
      <c r="G119" s="222" t="s">
        <v>152</v>
      </c>
      <c r="H119" s="223">
        <v>2</v>
      </c>
      <c r="I119" s="224"/>
      <c r="J119" s="225">
        <f>ROUND(I119*H119,2)</f>
        <v>0</v>
      </c>
      <c r="K119" s="221" t="s">
        <v>130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76</v>
      </c>
      <c r="AT119" s="217" t="s">
        <v>137</v>
      </c>
      <c r="AU119" s="217" t="s">
        <v>76</v>
      </c>
      <c r="AY119" s="17" t="s">
        <v>125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76</v>
      </c>
      <c r="BM119" s="217" t="s">
        <v>242</v>
      </c>
    </row>
    <row r="120" s="2" customFormat="1">
      <c r="A120" s="38"/>
      <c r="B120" s="39"/>
      <c r="C120" s="40"/>
      <c r="D120" s="228" t="s">
        <v>178</v>
      </c>
      <c r="E120" s="40"/>
      <c r="F120" s="229" t="s">
        <v>243</v>
      </c>
      <c r="G120" s="40"/>
      <c r="H120" s="40"/>
      <c r="I120" s="230"/>
      <c r="J120" s="40"/>
      <c r="K120" s="40"/>
      <c r="L120" s="44"/>
      <c r="M120" s="231"/>
      <c r="N120" s="23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178</v>
      </c>
      <c r="AU120" s="17" t="s">
        <v>76</v>
      </c>
    </row>
    <row r="121" s="2" customFormat="1">
      <c r="A121" s="38"/>
      <c r="B121" s="39"/>
      <c r="C121" s="205" t="s">
        <v>244</v>
      </c>
      <c r="D121" s="205" t="s">
        <v>126</v>
      </c>
      <c r="E121" s="206" t="s">
        <v>245</v>
      </c>
      <c r="F121" s="207" t="s">
        <v>246</v>
      </c>
      <c r="G121" s="208" t="s">
        <v>152</v>
      </c>
      <c r="H121" s="209">
        <v>16</v>
      </c>
      <c r="I121" s="210"/>
      <c r="J121" s="211">
        <f>ROUND(I121*H121,2)</f>
        <v>0</v>
      </c>
      <c r="K121" s="207" t="s">
        <v>130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131</v>
      </c>
      <c r="AT121" s="217" t="s">
        <v>126</v>
      </c>
      <c r="AU121" s="217" t="s">
        <v>76</v>
      </c>
      <c r="AY121" s="17" t="s">
        <v>125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131</v>
      </c>
      <c r="BM121" s="217" t="s">
        <v>247</v>
      </c>
    </row>
    <row r="122" s="2" customFormat="1" ht="16.5" customHeight="1">
      <c r="A122" s="38"/>
      <c r="B122" s="39"/>
      <c r="C122" s="219" t="s">
        <v>248</v>
      </c>
      <c r="D122" s="219" t="s">
        <v>137</v>
      </c>
      <c r="E122" s="220" t="s">
        <v>249</v>
      </c>
      <c r="F122" s="221" t="s">
        <v>250</v>
      </c>
      <c r="G122" s="222" t="s">
        <v>152</v>
      </c>
      <c r="H122" s="223">
        <v>16</v>
      </c>
      <c r="I122" s="224"/>
      <c r="J122" s="225">
        <f>ROUND(I122*H122,2)</f>
        <v>0</v>
      </c>
      <c r="K122" s="221" t="s">
        <v>130</v>
      </c>
      <c r="L122" s="44"/>
      <c r="M122" s="226" t="s">
        <v>19</v>
      </c>
      <c r="N122" s="227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76</v>
      </c>
      <c r="AT122" s="217" t="s">
        <v>137</v>
      </c>
      <c r="AU122" s="217" t="s">
        <v>76</v>
      </c>
      <c r="AY122" s="17" t="s">
        <v>125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76</v>
      </c>
      <c r="BM122" s="217" t="s">
        <v>251</v>
      </c>
    </row>
    <row r="123" s="2" customFormat="1" ht="16.5" customHeight="1">
      <c r="A123" s="38"/>
      <c r="B123" s="39"/>
      <c r="C123" s="205" t="s">
        <v>252</v>
      </c>
      <c r="D123" s="205" t="s">
        <v>126</v>
      </c>
      <c r="E123" s="206" t="s">
        <v>253</v>
      </c>
      <c r="F123" s="207" t="s">
        <v>254</v>
      </c>
      <c r="G123" s="208" t="s">
        <v>152</v>
      </c>
      <c r="H123" s="209">
        <v>1</v>
      </c>
      <c r="I123" s="210"/>
      <c r="J123" s="211">
        <f>ROUND(I123*H123,2)</f>
        <v>0</v>
      </c>
      <c r="K123" s="207" t="s">
        <v>130</v>
      </c>
      <c r="L123" s="212"/>
      <c r="M123" s="213" t="s">
        <v>19</v>
      </c>
      <c r="N123" s="214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131</v>
      </c>
      <c r="AT123" s="217" t="s">
        <v>126</v>
      </c>
      <c r="AU123" s="217" t="s">
        <v>76</v>
      </c>
      <c r="AY123" s="17" t="s">
        <v>125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131</v>
      </c>
      <c r="BM123" s="217" t="s">
        <v>255</v>
      </c>
    </row>
    <row r="124" s="2" customFormat="1">
      <c r="A124" s="38"/>
      <c r="B124" s="39"/>
      <c r="C124" s="219" t="s">
        <v>256</v>
      </c>
      <c r="D124" s="219" t="s">
        <v>137</v>
      </c>
      <c r="E124" s="220" t="s">
        <v>257</v>
      </c>
      <c r="F124" s="221" t="s">
        <v>258</v>
      </c>
      <c r="G124" s="222" t="s">
        <v>152</v>
      </c>
      <c r="H124" s="223">
        <v>1</v>
      </c>
      <c r="I124" s="224"/>
      <c r="J124" s="225">
        <f>ROUND(I124*H124,2)</f>
        <v>0</v>
      </c>
      <c r="K124" s="221" t="s">
        <v>130</v>
      </c>
      <c r="L124" s="44"/>
      <c r="M124" s="226" t="s">
        <v>19</v>
      </c>
      <c r="N124" s="227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76</v>
      </c>
      <c r="AT124" s="217" t="s">
        <v>137</v>
      </c>
      <c r="AU124" s="217" t="s">
        <v>76</v>
      </c>
      <c r="AY124" s="17" t="s">
        <v>125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76</v>
      </c>
      <c r="BM124" s="217" t="s">
        <v>259</v>
      </c>
    </row>
    <row r="125" s="2" customFormat="1" ht="16.5" customHeight="1">
      <c r="A125" s="38"/>
      <c r="B125" s="39"/>
      <c r="C125" s="205" t="s">
        <v>260</v>
      </c>
      <c r="D125" s="205" t="s">
        <v>126</v>
      </c>
      <c r="E125" s="206" t="s">
        <v>261</v>
      </c>
      <c r="F125" s="207" t="s">
        <v>262</v>
      </c>
      <c r="G125" s="208" t="s">
        <v>152</v>
      </c>
      <c r="H125" s="209">
        <v>1</v>
      </c>
      <c r="I125" s="210"/>
      <c r="J125" s="211">
        <f>ROUND(I125*H125,2)</f>
        <v>0</v>
      </c>
      <c r="K125" s="207" t="s">
        <v>130</v>
      </c>
      <c r="L125" s="212"/>
      <c r="M125" s="213" t="s">
        <v>19</v>
      </c>
      <c r="N125" s="214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131</v>
      </c>
      <c r="AT125" s="217" t="s">
        <v>126</v>
      </c>
      <c r="AU125" s="217" t="s">
        <v>76</v>
      </c>
      <c r="AY125" s="17" t="s">
        <v>125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131</v>
      </c>
      <c r="BM125" s="217" t="s">
        <v>263</v>
      </c>
    </row>
    <row r="126" s="2" customFormat="1">
      <c r="A126" s="38"/>
      <c r="B126" s="39"/>
      <c r="C126" s="219" t="s">
        <v>264</v>
      </c>
      <c r="D126" s="219" t="s">
        <v>137</v>
      </c>
      <c r="E126" s="220" t="s">
        <v>265</v>
      </c>
      <c r="F126" s="221" t="s">
        <v>266</v>
      </c>
      <c r="G126" s="222" t="s">
        <v>152</v>
      </c>
      <c r="H126" s="223">
        <v>1</v>
      </c>
      <c r="I126" s="224"/>
      <c r="J126" s="225">
        <f>ROUND(I126*H126,2)</f>
        <v>0</v>
      </c>
      <c r="K126" s="221" t="s">
        <v>130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76</v>
      </c>
      <c r="AT126" s="217" t="s">
        <v>137</v>
      </c>
      <c r="AU126" s="217" t="s">
        <v>76</v>
      </c>
      <c r="AY126" s="17" t="s">
        <v>125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76</v>
      </c>
      <c r="BM126" s="217" t="s">
        <v>267</v>
      </c>
    </row>
    <row r="127" s="2" customFormat="1" ht="16.5" customHeight="1">
      <c r="A127" s="38"/>
      <c r="B127" s="39"/>
      <c r="C127" s="205" t="s">
        <v>268</v>
      </c>
      <c r="D127" s="205" t="s">
        <v>126</v>
      </c>
      <c r="E127" s="206" t="s">
        <v>269</v>
      </c>
      <c r="F127" s="207" t="s">
        <v>270</v>
      </c>
      <c r="G127" s="208" t="s">
        <v>152</v>
      </c>
      <c r="H127" s="209">
        <v>2</v>
      </c>
      <c r="I127" s="210"/>
      <c r="J127" s="211">
        <f>ROUND(I127*H127,2)</f>
        <v>0</v>
      </c>
      <c r="K127" s="207" t="s">
        <v>130</v>
      </c>
      <c r="L127" s="212"/>
      <c r="M127" s="213" t="s">
        <v>19</v>
      </c>
      <c r="N127" s="214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78</v>
      </c>
      <c r="AT127" s="217" t="s">
        <v>126</v>
      </c>
      <c r="AU127" s="217" t="s">
        <v>76</v>
      </c>
      <c r="AY127" s="17" t="s">
        <v>125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76</v>
      </c>
      <c r="BM127" s="217" t="s">
        <v>271</v>
      </c>
    </row>
    <row r="128" s="2" customFormat="1" ht="21.75" customHeight="1">
      <c r="A128" s="38"/>
      <c r="B128" s="39"/>
      <c r="C128" s="219" t="s">
        <v>272</v>
      </c>
      <c r="D128" s="219" t="s">
        <v>137</v>
      </c>
      <c r="E128" s="220" t="s">
        <v>273</v>
      </c>
      <c r="F128" s="221" t="s">
        <v>274</v>
      </c>
      <c r="G128" s="222" t="s">
        <v>152</v>
      </c>
      <c r="H128" s="223">
        <v>2</v>
      </c>
      <c r="I128" s="224"/>
      <c r="J128" s="225">
        <f>ROUND(I128*H128,2)</f>
        <v>0</v>
      </c>
      <c r="K128" s="221" t="s">
        <v>130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76</v>
      </c>
      <c r="AT128" s="217" t="s">
        <v>137</v>
      </c>
      <c r="AU128" s="217" t="s">
        <v>76</v>
      </c>
      <c r="AY128" s="17" t="s">
        <v>125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76</v>
      </c>
      <c r="BM128" s="217" t="s">
        <v>275</v>
      </c>
    </row>
    <row r="129" s="2" customFormat="1" ht="16.5" customHeight="1">
      <c r="A129" s="38"/>
      <c r="B129" s="39"/>
      <c r="C129" s="205" t="s">
        <v>276</v>
      </c>
      <c r="D129" s="205" t="s">
        <v>126</v>
      </c>
      <c r="E129" s="206" t="s">
        <v>277</v>
      </c>
      <c r="F129" s="207" t="s">
        <v>278</v>
      </c>
      <c r="G129" s="208" t="s">
        <v>152</v>
      </c>
      <c r="H129" s="209">
        <v>2</v>
      </c>
      <c r="I129" s="210"/>
      <c r="J129" s="211">
        <f>ROUND(I129*H129,2)</f>
        <v>0</v>
      </c>
      <c r="K129" s="207" t="s">
        <v>130</v>
      </c>
      <c r="L129" s="212"/>
      <c r="M129" s="213" t="s">
        <v>19</v>
      </c>
      <c r="N129" s="214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131</v>
      </c>
      <c r="AT129" s="217" t="s">
        <v>126</v>
      </c>
      <c r="AU129" s="217" t="s">
        <v>76</v>
      </c>
      <c r="AY129" s="17" t="s">
        <v>125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131</v>
      </c>
      <c r="BM129" s="217" t="s">
        <v>279</v>
      </c>
    </row>
    <row r="130" s="2" customFormat="1" ht="16.5" customHeight="1">
      <c r="A130" s="38"/>
      <c r="B130" s="39"/>
      <c r="C130" s="219" t="s">
        <v>280</v>
      </c>
      <c r="D130" s="219" t="s">
        <v>137</v>
      </c>
      <c r="E130" s="220" t="s">
        <v>281</v>
      </c>
      <c r="F130" s="221" t="s">
        <v>282</v>
      </c>
      <c r="G130" s="222" t="s">
        <v>152</v>
      </c>
      <c r="H130" s="223">
        <v>2</v>
      </c>
      <c r="I130" s="224"/>
      <c r="J130" s="225">
        <f>ROUND(I130*H130,2)</f>
        <v>0</v>
      </c>
      <c r="K130" s="221" t="s">
        <v>130</v>
      </c>
      <c r="L130" s="44"/>
      <c r="M130" s="226" t="s">
        <v>19</v>
      </c>
      <c r="N130" s="227" t="s">
        <v>40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76</v>
      </c>
      <c r="AT130" s="217" t="s">
        <v>137</v>
      </c>
      <c r="AU130" s="217" t="s">
        <v>76</v>
      </c>
      <c r="AY130" s="17" t="s">
        <v>125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76</v>
      </c>
      <c r="BM130" s="217" t="s">
        <v>283</v>
      </c>
    </row>
    <row r="131" s="2" customFormat="1" ht="16.5" customHeight="1">
      <c r="A131" s="38"/>
      <c r="B131" s="39"/>
      <c r="C131" s="205" t="s">
        <v>284</v>
      </c>
      <c r="D131" s="205" t="s">
        <v>126</v>
      </c>
      <c r="E131" s="206" t="s">
        <v>285</v>
      </c>
      <c r="F131" s="207" t="s">
        <v>286</v>
      </c>
      <c r="G131" s="208" t="s">
        <v>152</v>
      </c>
      <c r="H131" s="209">
        <v>1</v>
      </c>
      <c r="I131" s="210"/>
      <c r="J131" s="211">
        <f>ROUND(I131*H131,2)</f>
        <v>0</v>
      </c>
      <c r="K131" s="207" t="s">
        <v>130</v>
      </c>
      <c r="L131" s="212"/>
      <c r="M131" s="213" t="s">
        <v>19</v>
      </c>
      <c r="N131" s="214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78</v>
      </c>
      <c r="AT131" s="217" t="s">
        <v>126</v>
      </c>
      <c r="AU131" s="217" t="s">
        <v>76</v>
      </c>
      <c r="AY131" s="17" t="s">
        <v>125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76</v>
      </c>
      <c r="BM131" s="217" t="s">
        <v>287</v>
      </c>
    </row>
    <row r="132" s="2" customFormat="1">
      <c r="A132" s="38"/>
      <c r="B132" s="39"/>
      <c r="C132" s="205" t="s">
        <v>288</v>
      </c>
      <c r="D132" s="205" t="s">
        <v>126</v>
      </c>
      <c r="E132" s="206" t="s">
        <v>289</v>
      </c>
      <c r="F132" s="207" t="s">
        <v>290</v>
      </c>
      <c r="G132" s="208" t="s">
        <v>152</v>
      </c>
      <c r="H132" s="209">
        <v>1</v>
      </c>
      <c r="I132" s="210"/>
      <c r="J132" s="211">
        <f>ROUND(I132*H132,2)</f>
        <v>0</v>
      </c>
      <c r="K132" s="207" t="s">
        <v>130</v>
      </c>
      <c r="L132" s="212"/>
      <c r="M132" s="213" t="s">
        <v>19</v>
      </c>
      <c r="N132" s="214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131</v>
      </c>
      <c r="AT132" s="217" t="s">
        <v>126</v>
      </c>
      <c r="AU132" s="217" t="s">
        <v>76</v>
      </c>
      <c r="AY132" s="17" t="s">
        <v>125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131</v>
      </c>
      <c r="BM132" s="217" t="s">
        <v>291</v>
      </c>
    </row>
    <row r="133" s="2" customFormat="1" ht="21.75" customHeight="1">
      <c r="A133" s="38"/>
      <c r="B133" s="39"/>
      <c r="C133" s="205" t="s">
        <v>292</v>
      </c>
      <c r="D133" s="205" t="s">
        <v>126</v>
      </c>
      <c r="E133" s="206" t="s">
        <v>293</v>
      </c>
      <c r="F133" s="207" t="s">
        <v>294</v>
      </c>
      <c r="G133" s="208" t="s">
        <v>152</v>
      </c>
      <c r="H133" s="209">
        <v>2</v>
      </c>
      <c r="I133" s="210"/>
      <c r="J133" s="211">
        <f>ROUND(I133*H133,2)</f>
        <v>0</v>
      </c>
      <c r="K133" s="207" t="s">
        <v>130</v>
      </c>
      <c r="L133" s="212"/>
      <c r="M133" s="213" t="s">
        <v>19</v>
      </c>
      <c r="N133" s="214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131</v>
      </c>
      <c r="AT133" s="217" t="s">
        <v>126</v>
      </c>
      <c r="AU133" s="217" t="s">
        <v>76</v>
      </c>
      <c r="AY133" s="17" t="s">
        <v>125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131</v>
      </c>
      <c r="BM133" s="217" t="s">
        <v>295</v>
      </c>
    </row>
    <row r="134" s="2" customFormat="1" ht="16.5" customHeight="1">
      <c r="A134" s="38"/>
      <c r="B134" s="39"/>
      <c r="C134" s="219" t="s">
        <v>296</v>
      </c>
      <c r="D134" s="219" t="s">
        <v>137</v>
      </c>
      <c r="E134" s="220" t="s">
        <v>297</v>
      </c>
      <c r="F134" s="221" t="s">
        <v>298</v>
      </c>
      <c r="G134" s="222" t="s">
        <v>152</v>
      </c>
      <c r="H134" s="223">
        <v>2</v>
      </c>
      <c r="I134" s="224"/>
      <c r="J134" s="225">
        <f>ROUND(I134*H134,2)</f>
        <v>0</v>
      </c>
      <c r="K134" s="221" t="s">
        <v>130</v>
      </c>
      <c r="L134" s="44"/>
      <c r="M134" s="226" t="s">
        <v>19</v>
      </c>
      <c r="N134" s="227" t="s">
        <v>40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76</v>
      </c>
      <c r="AT134" s="217" t="s">
        <v>137</v>
      </c>
      <c r="AU134" s="217" t="s">
        <v>76</v>
      </c>
      <c r="AY134" s="17" t="s">
        <v>125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76</v>
      </c>
      <c r="BK134" s="218">
        <f>ROUND(I134*H134,2)</f>
        <v>0</v>
      </c>
      <c r="BL134" s="17" t="s">
        <v>76</v>
      </c>
      <c r="BM134" s="217" t="s">
        <v>299</v>
      </c>
    </row>
    <row r="135" s="2" customFormat="1" ht="16.5" customHeight="1">
      <c r="A135" s="38"/>
      <c r="B135" s="39"/>
      <c r="C135" s="205" t="s">
        <v>300</v>
      </c>
      <c r="D135" s="205" t="s">
        <v>126</v>
      </c>
      <c r="E135" s="206" t="s">
        <v>301</v>
      </c>
      <c r="F135" s="207" t="s">
        <v>302</v>
      </c>
      <c r="G135" s="208" t="s">
        <v>129</v>
      </c>
      <c r="H135" s="209">
        <v>180</v>
      </c>
      <c r="I135" s="210"/>
      <c r="J135" s="211">
        <f>ROUND(I135*H135,2)</f>
        <v>0</v>
      </c>
      <c r="K135" s="207" t="s">
        <v>130</v>
      </c>
      <c r="L135" s="212"/>
      <c r="M135" s="213" t="s">
        <v>19</v>
      </c>
      <c r="N135" s="214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78</v>
      </c>
      <c r="AT135" s="217" t="s">
        <v>126</v>
      </c>
      <c r="AU135" s="217" t="s">
        <v>76</v>
      </c>
      <c r="AY135" s="17" t="s">
        <v>125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76</v>
      </c>
      <c r="BM135" s="217" t="s">
        <v>303</v>
      </c>
    </row>
    <row r="136" s="2" customFormat="1" ht="44.25" customHeight="1">
      <c r="A136" s="38"/>
      <c r="B136" s="39"/>
      <c r="C136" s="219" t="s">
        <v>304</v>
      </c>
      <c r="D136" s="219" t="s">
        <v>137</v>
      </c>
      <c r="E136" s="220" t="s">
        <v>305</v>
      </c>
      <c r="F136" s="221" t="s">
        <v>306</v>
      </c>
      <c r="G136" s="222" t="s">
        <v>129</v>
      </c>
      <c r="H136" s="223">
        <v>180</v>
      </c>
      <c r="I136" s="224"/>
      <c r="J136" s="225">
        <f>ROUND(I136*H136,2)</f>
        <v>0</v>
      </c>
      <c r="K136" s="221" t="s">
        <v>130</v>
      </c>
      <c r="L136" s="44"/>
      <c r="M136" s="226" t="s">
        <v>19</v>
      </c>
      <c r="N136" s="227" t="s">
        <v>40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140</v>
      </c>
      <c r="AT136" s="217" t="s">
        <v>137</v>
      </c>
      <c r="AU136" s="217" t="s">
        <v>76</v>
      </c>
      <c r="AY136" s="17" t="s">
        <v>125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76</v>
      </c>
      <c r="BK136" s="218">
        <f>ROUND(I136*H136,2)</f>
        <v>0</v>
      </c>
      <c r="BL136" s="17" t="s">
        <v>140</v>
      </c>
      <c r="BM136" s="217" t="s">
        <v>307</v>
      </c>
    </row>
    <row r="137" s="2" customFormat="1" ht="16.5" customHeight="1">
      <c r="A137" s="38"/>
      <c r="B137" s="39"/>
      <c r="C137" s="205" t="s">
        <v>308</v>
      </c>
      <c r="D137" s="205" t="s">
        <v>126</v>
      </c>
      <c r="E137" s="206" t="s">
        <v>309</v>
      </c>
      <c r="F137" s="207" t="s">
        <v>310</v>
      </c>
      <c r="G137" s="208" t="s">
        <v>311</v>
      </c>
      <c r="H137" s="209">
        <v>7.4400000000000004</v>
      </c>
      <c r="I137" s="210"/>
      <c r="J137" s="211">
        <f>ROUND(I137*H137,2)</f>
        <v>0</v>
      </c>
      <c r="K137" s="207" t="s">
        <v>130</v>
      </c>
      <c r="L137" s="212"/>
      <c r="M137" s="213" t="s">
        <v>19</v>
      </c>
      <c r="N137" s="214" t="s">
        <v>40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131</v>
      </c>
      <c r="AT137" s="217" t="s">
        <v>126</v>
      </c>
      <c r="AU137" s="217" t="s">
        <v>76</v>
      </c>
      <c r="AY137" s="17" t="s">
        <v>125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131</v>
      </c>
      <c r="BM137" s="217" t="s">
        <v>312</v>
      </c>
    </row>
    <row r="138" s="12" customFormat="1">
      <c r="A138" s="12"/>
      <c r="B138" s="233"/>
      <c r="C138" s="234"/>
      <c r="D138" s="228" t="s">
        <v>313</v>
      </c>
      <c r="E138" s="235" t="s">
        <v>19</v>
      </c>
      <c r="F138" s="236" t="s">
        <v>314</v>
      </c>
      <c r="G138" s="234"/>
      <c r="H138" s="237">
        <v>7.4400000000000004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3" t="s">
        <v>313</v>
      </c>
      <c r="AU138" s="243" t="s">
        <v>76</v>
      </c>
      <c r="AV138" s="12" t="s">
        <v>78</v>
      </c>
      <c r="AW138" s="12" t="s">
        <v>31</v>
      </c>
      <c r="AX138" s="12" t="s">
        <v>69</v>
      </c>
      <c r="AY138" s="243" t="s">
        <v>125</v>
      </c>
    </row>
    <row r="139" s="13" customFormat="1">
      <c r="A139" s="13"/>
      <c r="B139" s="244"/>
      <c r="C139" s="245"/>
      <c r="D139" s="228" t="s">
        <v>313</v>
      </c>
      <c r="E139" s="246" t="s">
        <v>19</v>
      </c>
      <c r="F139" s="247" t="s">
        <v>315</v>
      </c>
      <c r="G139" s="245"/>
      <c r="H139" s="248">
        <v>7.4400000000000004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313</v>
      </c>
      <c r="AU139" s="254" t="s">
        <v>76</v>
      </c>
      <c r="AV139" s="13" t="s">
        <v>124</v>
      </c>
      <c r="AW139" s="13" t="s">
        <v>31</v>
      </c>
      <c r="AX139" s="13" t="s">
        <v>76</v>
      </c>
      <c r="AY139" s="254" t="s">
        <v>125</v>
      </c>
    </row>
    <row r="140" s="2" customFormat="1">
      <c r="A140" s="38"/>
      <c r="B140" s="39"/>
      <c r="C140" s="219" t="s">
        <v>316</v>
      </c>
      <c r="D140" s="219" t="s">
        <v>137</v>
      </c>
      <c r="E140" s="220" t="s">
        <v>317</v>
      </c>
      <c r="F140" s="221" t="s">
        <v>318</v>
      </c>
      <c r="G140" s="222" t="s">
        <v>129</v>
      </c>
      <c r="H140" s="223">
        <v>12</v>
      </c>
      <c r="I140" s="224"/>
      <c r="J140" s="225">
        <f>ROUND(I140*H140,2)</f>
        <v>0</v>
      </c>
      <c r="K140" s="221" t="s">
        <v>130</v>
      </c>
      <c r="L140" s="44"/>
      <c r="M140" s="226" t="s">
        <v>19</v>
      </c>
      <c r="N140" s="227" t="s">
        <v>40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140</v>
      </c>
      <c r="AT140" s="217" t="s">
        <v>137</v>
      </c>
      <c r="AU140" s="217" t="s">
        <v>76</v>
      </c>
      <c r="AY140" s="17" t="s">
        <v>125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76</v>
      </c>
      <c r="BK140" s="218">
        <f>ROUND(I140*H140,2)</f>
        <v>0</v>
      </c>
      <c r="BL140" s="17" t="s">
        <v>140</v>
      </c>
      <c r="BM140" s="217" t="s">
        <v>319</v>
      </c>
    </row>
    <row r="141" s="2" customFormat="1" ht="16.5" customHeight="1">
      <c r="A141" s="38"/>
      <c r="B141" s="39"/>
      <c r="C141" s="205" t="s">
        <v>320</v>
      </c>
      <c r="D141" s="205" t="s">
        <v>126</v>
      </c>
      <c r="E141" s="206" t="s">
        <v>321</v>
      </c>
      <c r="F141" s="207" t="s">
        <v>322</v>
      </c>
      <c r="G141" s="208" t="s">
        <v>152</v>
      </c>
      <c r="H141" s="209">
        <v>12</v>
      </c>
      <c r="I141" s="210"/>
      <c r="J141" s="211">
        <f>ROUND(I141*H141,2)</f>
        <v>0</v>
      </c>
      <c r="K141" s="207" t="s">
        <v>130</v>
      </c>
      <c r="L141" s="212"/>
      <c r="M141" s="213" t="s">
        <v>19</v>
      </c>
      <c r="N141" s="214" t="s">
        <v>40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131</v>
      </c>
      <c r="AT141" s="217" t="s">
        <v>126</v>
      </c>
      <c r="AU141" s="217" t="s">
        <v>76</v>
      </c>
      <c r="AY141" s="17" t="s">
        <v>125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76</v>
      </c>
      <c r="BK141" s="218">
        <f>ROUND(I141*H141,2)</f>
        <v>0</v>
      </c>
      <c r="BL141" s="17" t="s">
        <v>131</v>
      </c>
      <c r="BM141" s="217" t="s">
        <v>323</v>
      </c>
    </row>
    <row r="142" s="2" customFormat="1" ht="16.5" customHeight="1">
      <c r="A142" s="38"/>
      <c r="B142" s="39"/>
      <c r="C142" s="219" t="s">
        <v>324</v>
      </c>
      <c r="D142" s="219" t="s">
        <v>137</v>
      </c>
      <c r="E142" s="220" t="s">
        <v>325</v>
      </c>
      <c r="F142" s="221" t="s">
        <v>326</v>
      </c>
      <c r="G142" s="222" t="s">
        <v>152</v>
      </c>
      <c r="H142" s="223">
        <v>12</v>
      </c>
      <c r="I142" s="224"/>
      <c r="J142" s="225">
        <f>ROUND(I142*H142,2)</f>
        <v>0</v>
      </c>
      <c r="K142" s="221" t="s">
        <v>130</v>
      </c>
      <c r="L142" s="44"/>
      <c r="M142" s="226" t="s">
        <v>19</v>
      </c>
      <c r="N142" s="227" t="s">
        <v>40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140</v>
      </c>
      <c r="AT142" s="217" t="s">
        <v>137</v>
      </c>
      <c r="AU142" s="217" t="s">
        <v>76</v>
      </c>
      <c r="AY142" s="17" t="s">
        <v>125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76</v>
      </c>
      <c r="BK142" s="218">
        <f>ROUND(I142*H142,2)</f>
        <v>0</v>
      </c>
      <c r="BL142" s="17" t="s">
        <v>140</v>
      </c>
      <c r="BM142" s="217" t="s">
        <v>327</v>
      </c>
    </row>
    <row r="143" s="2" customFormat="1" ht="16.5" customHeight="1">
      <c r="A143" s="38"/>
      <c r="B143" s="39"/>
      <c r="C143" s="219" t="s">
        <v>328</v>
      </c>
      <c r="D143" s="219" t="s">
        <v>137</v>
      </c>
      <c r="E143" s="220" t="s">
        <v>329</v>
      </c>
      <c r="F143" s="221" t="s">
        <v>330</v>
      </c>
      <c r="G143" s="222" t="s">
        <v>152</v>
      </c>
      <c r="H143" s="223">
        <v>1</v>
      </c>
      <c r="I143" s="224"/>
      <c r="J143" s="225">
        <f>ROUND(I143*H143,2)</f>
        <v>0</v>
      </c>
      <c r="K143" s="221" t="s">
        <v>130</v>
      </c>
      <c r="L143" s="44"/>
      <c r="M143" s="226" t="s">
        <v>19</v>
      </c>
      <c r="N143" s="227" t="s">
        <v>40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76</v>
      </c>
      <c r="AT143" s="217" t="s">
        <v>137</v>
      </c>
      <c r="AU143" s="217" t="s">
        <v>76</v>
      </c>
      <c r="AY143" s="17" t="s">
        <v>125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76</v>
      </c>
      <c r="BK143" s="218">
        <f>ROUND(I143*H143,2)</f>
        <v>0</v>
      </c>
      <c r="BL143" s="17" t="s">
        <v>76</v>
      </c>
      <c r="BM143" s="217" t="s">
        <v>331</v>
      </c>
    </row>
    <row r="144" s="2" customFormat="1">
      <c r="A144" s="38"/>
      <c r="B144" s="39"/>
      <c r="C144" s="219" t="s">
        <v>332</v>
      </c>
      <c r="D144" s="219" t="s">
        <v>137</v>
      </c>
      <c r="E144" s="220" t="s">
        <v>333</v>
      </c>
      <c r="F144" s="221" t="s">
        <v>334</v>
      </c>
      <c r="G144" s="222" t="s">
        <v>152</v>
      </c>
      <c r="H144" s="223">
        <v>1</v>
      </c>
      <c r="I144" s="224"/>
      <c r="J144" s="225">
        <f>ROUND(I144*H144,2)</f>
        <v>0</v>
      </c>
      <c r="K144" s="221" t="s">
        <v>130</v>
      </c>
      <c r="L144" s="44"/>
      <c r="M144" s="226" t="s">
        <v>19</v>
      </c>
      <c r="N144" s="227" t="s">
        <v>40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76</v>
      </c>
      <c r="AT144" s="217" t="s">
        <v>137</v>
      </c>
      <c r="AU144" s="217" t="s">
        <v>76</v>
      </c>
      <c r="AY144" s="17" t="s">
        <v>125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76</v>
      </c>
      <c r="BK144" s="218">
        <f>ROUND(I144*H144,2)</f>
        <v>0</v>
      </c>
      <c r="BL144" s="17" t="s">
        <v>76</v>
      </c>
      <c r="BM144" s="217" t="s">
        <v>335</v>
      </c>
    </row>
    <row r="145" s="2" customFormat="1">
      <c r="A145" s="38"/>
      <c r="B145" s="39"/>
      <c r="C145" s="219" t="s">
        <v>336</v>
      </c>
      <c r="D145" s="219" t="s">
        <v>137</v>
      </c>
      <c r="E145" s="220" t="s">
        <v>337</v>
      </c>
      <c r="F145" s="221" t="s">
        <v>338</v>
      </c>
      <c r="G145" s="222" t="s">
        <v>152</v>
      </c>
      <c r="H145" s="223">
        <v>2</v>
      </c>
      <c r="I145" s="224"/>
      <c r="J145" s="225">
        <f>ROUND(I145*H145,2)</f>
        <v>0</v>
      </c>
      <c r="K145" s="221" t="s">
        <v>130</v>
      </c>
      <c r="L145" s="44"/>
      <c r="M145" s="226" t="s">
        <v>19</v>
      </c>
      <c r="N145" s="227" t="s">
        <v>40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76</v>
      </c>
      <c r="AT145" s="217" t="s">
        <v>137</v>
      </c>
      <c r="AU145" s="217" t="s">
        <v>76</v>
      </c>
      <c r="AY145" s="17" t="s">
        <v>125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76</v>
      </c>
      <c r="BK145" s="218">
        <f>ROUND(I145*H145,2)</f>
        <v>0</v>
      </c>
      <c r="BL145" s="17" t="s">
        <v>76</v>
      </c>
      <c r="BM145" s="217" t="s">
        <v>339</v>
      </c>
    </row>
    <row r="146" s="2" customFormat="1">
      <c r="A146" s="38"/>
      <c r="B146" s="39"/>
      <c r="C146" s="219" t="s">
        <v>340</v>
      </c>
      <c r="D146" s="219" t="s">
        <v>137</v>
      </c>
      <c r="E146" s="220" t="s">
        <v>341</v>
      </c>
      <c r="F146" s="221" t="s">
        <v>342</v>
      </c>
      <c r="G146" s="222" t="s">
        <v>152</v>
      </c>
      <c r="H146" s="223">
        <v>2</v>
      </c>
      <c r="I146" s="224"/>
      <c r="J146" s="225">
        <f>ROUND(I146*H146,2)</f>
        <v>0</v>
      </c>
      <c r="K146" s="221" t="s">
        <v>130</v>
      </c>
      <c r="L146" s="44"/>
      <c r="M146" s="226" t="s">
        <v>19</v>
      </c>
      <c r="N146" s="227" t="s">
        <v>40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76</v>
      </c>
      <c r="AT146" s="217" t="s">
        <v>137</v>
      </c>
      <c r="AU146" s="217" t="s">
        <v>76</v>
      </c>
      <c r="AY146" s="17" t="s">
        <v>125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76</v>
      </c>
      <c r="BK146" s="218">
        <f>ROUND(I146*H146,2)</f>
        <v>0</v>
      </c>
      <c r="BL146" s="17" t="s">
        <v>76</v>
      </c>
      <c r="BM146" s="217" t="s">
        <v>343</v>
      </c>
    </row>
    <row r="147" s="2" customFormat="1" ht="16.5" customHeight="1">
      <c r="A147" s="38"/>
      <c r="B147" s="39"/>
      <c r="C147" s="219" t="s">
        <v>344</v>
      </c>
      <c r="D147" s="219" t="s">
        <v>137</v>
      </c>
      <c r="E147" s="220" t="s">
        <v>345</v>
      </c>
      <c r="F147" s="221" t="s">
        <v>346</v>
      </c>
      <c r="G147" s="222" t="s">
        <v>152</v>
      </c>
      <c r="H147" s="223">
        <v>2</v>
      </c>
      <c r="I147" s="224"/>
      <c r="J147" s="225">
        <f>ROUND(I147*H147,2)</f>
        <v>0</v>
      </c>
      <c r="K147" s="221" t="s">
        <v>130</v>
      </c>
      <c r="L147" s="44"/>
      <c r="M147" s="226" t="s">
        <v>19</v>
      </c>
      <c r="N147" s="227" t="s">
        <v>40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140</v>
      </c>
      <c r="AT147" s="217" t="s">
        <v>137</v>
      </c>
      <c r="AU147" s="217" t="s">
        <v>76</v>
      </c>
      <c r="AY147" s="17" t="s">
        <v>125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76</v>
      </c>
      <c r="BK147" s="218">
        <f>ROUND(I147*H147,2)</f>
        <v>0</v>
      </c>
      <c r="BL147" s="17" t="s">
        <v>140</v>
      </c>
      <c r="BM147" s="217" t="s">
        <v>347</v>
      </c>
    </row>
    <row r="148" s="2" customFormat="1" ht="16.5" customHeight="1">
      <c r="A148" s="38"/>
      <c r="B148" s="39"/>
      <c r="C148" s="219" t="s">
        <v>348</v>
      </c>
      <c r="D148" s="219" t="s">
        <v>137</v>
      </c>
      <c r="E148" s="220" t="s">
        <v>349</v>
      </c>
      <c r="F148" s="221" t="s">
        <v>350</v>
      </c>
      <c r="G148" s="222" t="s">
        <v>152</v>
      </c>
      <c r="H148" s="223">
        <v>2</v>
      </c>
      <c r="I148" s="224"/>
      <c r="J148" s="225">
        <f>ROUND(I148*H148,2)</f>
        <v>0</v>
      </c>
      <c r="K148" s="221" t="s">
        <v>130</v>
      </c>
      <c r="L148" s="44"/>
      <c r="M148" s="226" t="s">
        <v>19</v>
      </c>
      <c r="N148" s="227" t="s">
        <v>40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76</v>
      </c>
      <c r="AT148" s="217" t="s">
        <v>137</v>
      </c>
      <c r="AU148" s="217" t="s">
        <v>76</v>
      </c>
      <c r="AY148" s="17" t="s">
        <v>125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76</v>
      </c>
      <c r="BK148" s="218">
        <f>ROUND(I148*H148,2)</f>
        <v>0</v>
      </c>
      <c r="BL148" s="17" t="s">
        <v>76</v>
      </c>
      <c r="BM148" s="217" t="s">
        <v>351</v>
      </c>
    </row>
    <row r="149" s="2" customFormat="1" ht="16.5" customHeight="1">
      <c r="A149" s="38"/>
      <c r="B149" s="39"/>
      <c r="C149" s="219" t="s">
        <v>352</v>
      </c>
      <c r="D149" s="219" t="s">
        <v>137</v>
      </c>
      <c r="E149" s="220" t="s">
        <v>353</v>
      </c>
      <c r="F149" s="221" t="s">
        <v>354</v>
      </c>
      <c r="G149" s="222" t="s">
        <v>355</v>
      </c>
      <c r="H149" s="223">
        <v>2.2000000000000002</v>
      </c>
      <c r="I149" s="224"/>
      <c r="J149" s="225">
        <f>ROUND(I149*H149,2)</f>
        <v>0</v>
      </c>
      <c r="K149" s="221" t="s">
        <v>130</v>
      </c>
      <c r="L149" s="44"/>
      <c r="M149" s="255" t="s">
        <v>19</v>
      </c>
      <c r="N149" s="256" t="s">
        <v>40</v>
      </c>
      <c r="O149" s="257"/>
      <c r="P149" s="258">
        <f>O149*H149</f>
        <v>0</v>
      </c>
      <c r="Q149" s="258">
        <v>0</v>
      </c>
      <c r="R149" s="258">
        <f>Q149*H149</f>
        <v>0</v>
      </c>
      <c r="S149" s="258">
        <v>0</v>
      </c>
      <c r="T149" s="25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76</v>
      </c>
      <c r="AT149" s="217" t="s">
        <v>137</v>
      </c>
      <c r="AU149" s="217" t="s">
        <v>76</v>
      </c>
      <c r="AY149" s="17" t="s">
        <v>125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76</v>
      </c>
      <c r="BK149" s="218">
        <f>ROUND(I149*H149,2)</f>
        <v>0</v>
      </c>
      <c r="BL149" s="17" t="s">
        <v>76</v>
      </c>
      <c r="BM149" s="217" t="s">
        <v>356</v>
      </c>
    </row>
    <row r="150" s="2" customFormat="1" ht="6.96" customHeight="1">
      <c r="A150" s="38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E1UVPUM8KfcUaqFtHvSaWHgbuuxGubKiuFugvhMol6c2iYCTsR89nOAz02TX0PZDuFd7iFnaSo36sY96ZZ4cQg==" hashValue="AbwZnEVSFsNQOwmYxZ7Gwg3T+IIy1IQwQx6fBkEmrPKIFCcA9E6HFTvoNu9goJ1Tc+o/fvSsPPsjDytIWka7+w==" algorithmName="SHA-512" password="CC35"/>
  <autoFilter ref="C85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357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ROUND(J87,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ROUND((SUM(BE87:BE122)),  2)</f>
        <v>0</v>
      </c>
      <c r="G35" s="38"/>
      <c r="H35" s="38"/>
      <c r="I35" s="157">
        <v>0.20999999999999999</v>
      </c>
      <c r="J35" s="156">
        <f>ROUND(((SUM(BE87:BE122))*I35),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ROUND((SUM(BF87:BF122)),  2)</f>
        <v>0</v>
      </c>
      <c r="G36" s="38"/>
      <c r="H36" s="38"/>
      <c r="I36" s="157">
        <v>0.14999999999999999</v>
      </c>
      <c r="J36" s="156">
        <f>ROUND(((SUM(BF87:BF122))*I36),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ROUND((SUM(BG87:BG122)),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ROUND((SUM(BH87:BH122)),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ROUND((SUM(BI87:BI122)),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Venkovní prvky - stavební část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J87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358</v>
      </c>
      <c r="E64" s="177"/>
      <c r="F64" s="177"/>
      <c r="G64" s="177"/>
      <c r="H64" s="177"/>
      <c r="I64" s="177"/>
      <c r="J64" s="178">
        <f>J88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4" customFormat="1" ht="19.92" customHeight="1">
      <c r="A65" s="14"/>
      <c r="B65" s="260"/>
      <c r="C65" s="125"/>
      <c r="D65" s="261" t="s">
        <v>359</v>
      </c>
      <c r="E65" s="262"/>
      <c r="F65" s="262"/>
      <c r="G65" s="262"/>
      <c r="H65" s="262"/>
      <c r="I65" s="262"/>
      <c r="J65" s="263">
        <f>J89</f>
        <v>0</v>
      </c>
      <c r="K65" s="125"/>
      <c r="L65" s="26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109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Oprava zabezpečení a výstroje trati Boří les - Lednice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100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69" t="s">
        <v>101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102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02 - Venkovní prvky - stavební část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2" t="str">
        <f>IF(J14="","",J14)</f>
        <v>4. 2. 2021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32" t="s">
        <v>30</v>
      </c>
      <c r="J83" s="36" t="str">
        <f>E23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32" t="s">
        <v>32</v>
      </c>
      <c r="J84" s="36" t="str">
        <f>E26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80"/>
      <c r="B86" s="181"/>
      <c r="C86" s="182" t="s">
        <v>110</v>
      </c>
      <c r="D86" s="183" t="s">
        <v>54</v>
      </c>
      <c r="E86" s="183" t="s">
        <v>50</v>
      </c>
      <c r="F86" s="183" t="s">
        <v>51</v>
      </c>
      <c r="G86" s="183" t="s">
        <v>111</v>
      </c>
      <c r="H86" s="183" t="s">
        <v>112</v>
      </c>
      <c r="I86" s="183" t="s">
        <v>113</v>
      </c>
      <c r="J86" s="183" t="s">
        <v>106</v>
      </c>
      <c r="K86" s="184" t="s">
        <v>114</v>
      </c>
      <c r="L86" s="185"/>
      <c r="M86" s="92" t="s">
        <v>19</v>
      </c>
      <c r="N86" s="93" t="s">
        <v>39</v>
      </c>
      <c r="O86" s="93" t="s">
        <v>115</v>
      </c>
      <c r="P86" s="93" t="s">
        <v>116</v>
      </c>
      <c r="Q86" s="93" t="s">
        <v>117</v>
      </c>
      <c r="R86" s="93" t="s">
        <v>118</v>
      </c>
      <c r="S86" s="93" t="s">
        <v>119</v>
      </c>
      <c r="T86" s="94" t="s">
        <v>120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8"/>
      <c r="B87" s="39"/>
      <c r="C87" s="99" t="s">
        <v>121</v>
      </c>
      <c r="D87" s="40"/>
      <c r="E87" s="40"/>
      <c r="F87" s="40"/>
      <c r="G87" s="40"/>
      <c r="H87" s="40"/>
      <c r="I87" s="40"/>
      <c r="J87" s="186">
        <f>BK87</f>
        <v>0</v>
      </c>
      <c r="K87" s="40"/>
      <c r="L87" s="44"/>
      <c r="M87" s="95"/>
      <c r="N87" s="187"/>
      <c r="O87" s="96"/>
      <c r="P87" s="188">
        <f>P88</f>
        <v>0</v>
      </c>
      <c r="Q87" s="96"/>
      <c r="R87" s="188">
        <f>R88</f>
        <v>0.23968</v>
      </c>
      <c r="S87" s="96"/>
      <c r="T87" s="18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107</v>
      </c>
      <c r="BK87" s="190">
        <f>BK88</f>
        <v>0</v>
      </c>
    </row>
    <row r="88" s="11" customFormat="1" ht="25.92" customHeight="1">
      <c r="A88" s="11"/>
      <c r="B88" s="191"/>
      <c r="C88" s="192"/>
      <c r="D88" s="193" t="s">
        <v>68</v>
      </c>
      <c r="E88" s="194" t="s">
        <v>360</v>
      </c>
      <c r="F88" s="194" t="s">
        <v>361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0.23968</v>
      </c>
      <c r="S88" s="199"/>
      <c r="T88" s="201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2" t="s">
        <v>76</v>
      </c>
      <c r="AT88" s="203" t="s">
        <v>68</v>
      </c>
      <c r="AU88" s="203" t="s">
        <v>69</v>
      </c>
      <c r="AY88" s="202" t="s">
        <v>125</v>
      </c>
      <c r="BK88" s="204">
        <f>BK89</f>
        <v>0</v>
      </c>
    </row>
    <row r="89" s="11" customFormat="1" ht="22.8" customHeight="1">
      <c r="A89" s="11"/>
      <c r="B89" s="191"/>
      <c r="C89" s="192"/>
      <c r="D89" s="193" t="s">
        <v>68</v>
      </c>
      <c r="E89" s="265" t="s">
        <v>76</v>
      </c>
      <c r="F89" s="265" t="s">
        <v>362</v>
      </c>
      <c r="G89" s="192"/>
      <c r="H89" s="192"/>
      <c r="I89" s="195"/>
      <c r="J89" s="266">
        <f>BK89</f>
        <v>0</v>
      </c>
      <c r="K89" s="192"/>
      <c r="L89" s="197"/>
      <c r="M89" s="198"/>
      <c r="N89" s="199"/>
      <c r="O89" s="199"/>
      <c r="P89" s="200">
        <f>SUM(P90:P122)</f>
        <v>0</v>
      </c>
      <c r="Q89" s="199"/>
      <c r="R89" s="200">
        <f>SUM(R90:R122)</f>
        <v>0.23968</v>
      </c>
      <c r="S89" s="199"/>
      <c r="T89" s="201">
        <f>SUM(T90:T122)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76</v>
      </c>
      <c r="AT89" s="203" t="s">
        <v>68</v>
      </c>
      <c r="AU89" s="203" t="s">
        <v>76</v>
      </c>
      <c r="AY89" s="202" t="s">
        <v>125</v>
      </c>
      <c r="BK89" s="204">
        <f>SUM(BK90:BK122)</f>
        <v>0</v>
      </c>
    </row>
    <row r="90" s="2" customFormat="1">
      <c r="A90" s="38"/>
      <c r="B90" s="39"/>
      <c r="C90" s="219" t="s">
        <v>76</v>
      </c>
      <c r="D90" s="219" t="s">
        <v>137</v>
      </c>
      <c r="E90" s="220" t="s">
        <v>363</v>
      </c>
      <c r="F90" s="221" t="s">
        <v>364</v>
      </c>
      <c r="G90" s="222" t="s">
        <v>365</v>
      </c>
      <c r="H90" s="223">
        <v>400.05000000000001</v>
      </c>
      <c r="I90" s="224"/>
      <c r="J90" s="225">
        <f>ROUND(I90*H90,2)</f>
        <v>0</v>
      </c>
      <c r="K90" s="221" t="s">
        <v>366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76</v>
      </c>
      <c r="AT90" s="217" t="s">
        <v>137</v>
      </c>
      <c r="AU90" s="217" t="s">
        <v>78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76</v>
      </c>
      <c r="BM90" s="217" t="s">
        <v>367</v>
      </c>
    </row>
    <row r="91" s="12" customFormat="1">
      <c r="A91" s="12"/>
      <c r="B91" s="233"/>
      <c r="C91" s="234"/>
      <c r="D91" s="228" t="s">
        <v>313</v>
      </c>
      <c r="E91" s="235" t="s">
        <v>19</v>
      </c>
      <c r="F91" s="236" t="s">
        <v>368</v>
      </c>
      <c r="G91" s="234"/>
      <c r="H91" s="237">
        <v>154.34999999999999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3" t="s">
        <v>313</v>
      </c>
      <c r="AU91" s="243" t="s">
        <v>78</v>
      </c>
      <c r="AV91" s="12" t="s">
        <v>78</v>
      </c>
      <c r="AW91" s="12" t="s">
        <v>31</v>
      </c>
      <c r="AX91" s="12" t="s">
        <v>69</v>
      </c>
      <c r="AY91" s="243" t="s">
        <v>125</v>
      </c>
    </row>
    <row r="92" s="12" customFormat="1">
      <c r="A92" s="12"/>
      <c r="B92" s="233"/>
      <c r="C92" s="234"/>
      <c r="D92" s="228" t="s">
        <v>313</v>
      </c>
      <c r="E92" s="235" t="s">
        <v>19</v>
      </c>
      <c r="F92" s="236" t="s">
        <v>369</v>
      </c>
      <c r="G92" s="234"/>
      <c r="H92" s="237">
        <v>138.59999999999999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43" t="s">
        <v>313</v>
      </c>
      <c r="AU92" s="243" t="s">
        <v>78</v>
      </c>
      <c r="AV92" s="12" t="s">
        <v>78</v>
      </c>
      <c r="AW92" s="12" t="s">
        <v>31</v>
      </c>
      <c r="AX92" s="12" t="s">
        <v>69</v>
      </c>
      <c r="AY92" s="243" t="s">
        <v>125</v>
      </c>
    </row>
    <row r="93" s="12" customFormat="1">
      <c r="A93" s="12"/>
      <c r="B93" s="233"/>
      <c r="C93" s="234"/>
      <c r="D93" s="228" t="s">
        <v>313</v>
      </c>
      <c r="E93" s="235" t="s">
        <v>19</v>
      </c>
      <c r="F93" s="236" t="s">
        <v>370</v>
      </c>
      <c r="G93" s="234"/>
      <c r="H93" s="237">
        <v>63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43" t="s">
        <v>313</v>
      </c>
      <c r="AU93" s="243" t="s">
        <v>78</v>
      </c>
      <c r="AV93" s="12" t="s">
        <v>78</v>
      </c>
      <c r="AW93" s="12" t="s">
        <v>31</v>
      </c>
      <c r="AX93" s="12" t="s">
        <v>69</v>
      </c>
      <c r="AY93" s="243" t="s">
        <v>125</v>
      </c>
    </row>
    <row r="94" s="12" customFormat="1">
      <c r="A94" s="12"/>
      <c r="B94" s="233"/>
      <c r="C94" s="234"/>
      <c r="D94" s="228" t="s">
        <v>313</v>
      </c>
      <c r="E94" s="235" t="s">
        <v>19</v>
      </c>
      <c r="F94" s="236" t="s">
        <v>371</v>
      </c>
      <c r="G94" s="234"/>
      <c r="H94" s="237">
        <v>44.100000000000001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43" t="s">
        <v>313</v>
      </c>
      <c r="AU94" s="243" t="s">
        <v>78</v>
      </c>
      <c r="AV94" s="12" t="s">
        <v>78</v>
      </c>
      <c r="AW94" s="12" t="s">
        <v>31</v>
      </c>
      <c r="AX94" s="12" t="s">
        <v>69</v>
      </c>
      <c r="AY94" s="243" t="s">
        <v>125</v>
      </c>
    </row>
    <row r="95" s="13" customFormat="1">
      <c r="A95" s="13"/>
      <c r="B95" s="244"/>
      <c r="C95" s="245"/>
      <c r="D95" s="228" t="s">
        <v>313</v>
      </c>
      <c r="E95" s="246" t="s">
        <v>19</v>
      </c>
      <c r="F95" s="247" t="s">
        <v>315</v>
      </c>
      <c r="G95" s="245"/>
      <c r="H95" s="248">
        <v>400.05000000000001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4" t="s">
        <v>313</v>
      </c>
      <c r="AU95" s="254" t="s">
        <v>78</v>
      </c>
      <c r="AV95" s="13" t="s">
        <v>124</v>
      </c>
      <c r="AW95" s="13" t="s">
        <v>31</v>
      </c>
      <c r="AX95" s="13" t="s">
        <v>76</v>
      </c>
      <c r="AY95" s="254" t="s">
        <v>125</v>
      </c>
    </row>
    <row r="96" s="2" customFormat="1" ht="21.75" customHeight="1">
      <c r="A96" s="38"/>
      <c r="B96" s="39"/>
      <c r="C96" s="219" t="s">
        <v>78</v>
      </c>
      <c r="D96" s="219" t="s">
        <v>137</v>
      </c>
      <c r="E96" s="220" t="s">
        <v>372</v>
      </c>
      <c r="F96" s="221" t="s">
        <v>373</v>
      </c>
      <c r="G96" s="222" t="s">
        <v>129</v>
      </c>
      <c r="H96" s="223">
        <v>720</v>
      </c>
      <c r="I96" s="224"/>
      <c r="J96" s="225">
        <f>ROUND(I96*H96,2)</f>
        <v>0</v>
      </c>
      <c r="K96" s="221" t="s">
        <v>366</v>
      </c>
      <c r="L96" s="44"/>
      <c r="M96" s="226" t="s">
        <v>19</v>
      </c>
      <c r="N96" s="227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76</v>
      </c>
      <c r="AT96" s="217" t="s">
        <v>137</v>
      </c>
      <c r="AU96" s="217" t="s">
        <v>78</v>
      </c>
      <c r="AY96" s="17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76</v>
      </c>
      <c r="BM96" s="217" t="s">
        <v>374</v>
      </c>
    </row>
    <row r="97" s="12" customFormat="1">
      <c r="A97" s="12"/>
      <c r="B97" s="233"/>
      <c r="C97" s="234"/>
      <c r="D97" s="228" t="s">
        <v>313</v>
      </c>
      <c r="E97" s="235" t="s">
        <v>19</v>
      </c>
      <c r="F97" s="236" t="s">
        <v>375</v>
      </c>
      <c r="G97" s="234"/>
      <c r="H97" s="237">
        <v>720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3" t="s">
        <v>313</v>
      </c>
      <c r="AU97" s="243" t="s">
        <v>78</v>
      </c>
      <c r="AV97" s="12" t="s">
        <v>78</v>
      </c>
      <c r="AW97" s="12" t="s">
        <v>31</v>
      </c>
      <c r="AX97" s="12" t="s">
        <v>76</v>
      </c>
      <c r="AY97" s="243" t="s">
        <v>125</v>
      </c>
    </row>
    <row r="98" s="2" customFormat="1">
      <c r="A98" s="38"/>
      <c r="B98" s="39"/>
      <c r="C98" s="219" t="s">
        <v>136</v>
      </c>
      <c r="D98" s="219" t="s">
        <v>137</v>
      </c>
      <c r="E98" s="220" t="s">
        <v>376</v>
      </c>
      <c r="F98" s="221" t="s">
        <v>377</v>
      </c>
      <c r="G98" s="222" t="s">
        <v>129</v>
      </c>
      <c r="H98" s="223">
        <v>350</v>
      </c>
      <c r="I98" s="224"/>
      <c r="J98" s="225">
        <f>ROUND(I98*H98,2)</f>
        <v>0</v>
      </c>
      <c r="K98" s="221" t="s">
        <v>366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76</v>
      </c>
      <c r="AT98" s="217" t="s">
        <v>137</v>
      </c>
      <c r="AU98" s="217" t="s">
        <v>78</v>
      </c>
      <c r="AY98" s="17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76</v>
      </c>
      <c r="BM98" s="217" t="s">
        <v>378</v>
      </c>
    </row>
    <row r="99" s="2" customFormat="1" ht="33" customHeight="1">
      <c r="A99" s="38"/>
      <c r="B99" s="39"/>
      <c r="C99" s="219" t="s">
        <v>124</v>
      </c>
      <c r="D99" s="219" t="s">
        <v>137</v>
      </c>
      <c r="E99" s="220" t="s">
        <v>379</v>
      </c>
      <c r="F99" s="221" t="s">
        <v>380</v>
      </c>
      <c r="G99" s="222" t="s">
        <v>129</v>
      </c>
      <c r="H99" s="223">
        <v>930</v>
      </c>
      <c r="I99" s="224"/>
      <c r="J99" s="225">
        <f>ROUND(I99*H99,2)</f>
        <v>0</v>
      </c>
      <c r="K99" s="221" t="s">
        <v>366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76</v>
      </c>
      <c r="AT99" s="217" t="s">
        <v>137</v>
      </c>
      <c r="AU99" s="217" t="s">
        <v>78</v>
      </c>
      <c r="AY99" s="17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76</v>
      </c>
      <c r="BM99" s="217" t="s">
        <v>381</v>
      </c>
    </row>
    <row r="100" s="12" customFormat="1">
      <c r="A100" s="12"/>
      <c r="B100" s="233"/>
      <c r="C100" s="234"/>
      <c r="D100" s="228" t="s">
        <v>313</v>
      </c>
      <c r="E100" s="235" t="s">
        <v>19</v>
      </c>
      <c r="F100" s="236" t="s">
        <v>382</v>
      </c>
      <c r="G100" s="234"/>
      <c r="H100" s="237">
        <v>930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43" t="s">
        <v>313</v>
      </c>
      <c r="AU100" s="243" t="s">
        <v>78</v>
      </c>
      <c r="AV100" s="12" t="s">
        <v>78</v>
      </c>
      <c r="AW100" s="12" t="s">
        <v>31</v>
      </c>
      <c r="AX100" s="12" t="s">
        <v>76</v>
      </c>
      <c r="AY100" s="243" t="s">
        <v>125</v>
      </c>
    </row>
    <row r="101" s="2" customFormat="1" ht="33" customHeight="1">
      <c r="A101" s="38"/>
      <c r="B101" s="39"/>
      <c r="C101" s="219" t="s">
        <v>145</v>
      </c>
      <c r="D101" s="219" t="s">
        <v>137</v>
      </c>
      <c r="E101" s="220" t="s">
        <v>383</v>
      </c>
      <c r="F101" s="221" t="s">
        <v>384</v>
      </c>
      <c r="G101" s="222" t="s">
        <v>129</v>
      </c>
      <c r="H101" s="223">
        <v>140</v>
      </c>
      <c r="I101" s="224"/>
      <c r="J101" s="225">
        <f>ROUND(I101*H101,2)</f>
        <v>0</v>
      </c>
      <c r="K101" s="221" t="s">
        <v>366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76</v>
      </c>
      <c r="AT101" s="217" t="s">
        <v>137</v>
      </c>
      <c r="AU101" s="217" t="s">
        <v>78</v>
      </c>
      <c r="AY101" s="17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76</v>
      </c>
      <c r="BM101" s="217" t="s">
        <v>385</v>
      </c>
    </row>
    <row r="102" s="12" customFormat="1">
      <c r="A102" s="12"/>
      <c r="B102" s="233"/>
      <c r="C102" s="234"/>
      <c r="D102" s="228" t="s">
        <v>313</v>
      </c>
      <c r="E102" s="235" t="s">
        <v>19</v>
      </c>
      <c r="F102" s="236" t="s">
        <v>386</v>
      </c>
      <c r="G102" s="234"/>
      <c r="H102" s="237">
        <v>140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3" t="s">
        <v>313</v>
      </c>
      <c r="AU102" s="243" t="s">
        <v>78</v>
      </c>
      <c r="AV102" s="12" t="s">
        <v>78</v>
      </c>
      <c r="AW102" s="12" t="s">
        <v>31</v>
      </c>
      <c r="AX102" s="12" t="s">
        <v>76</v>
      </c>
      <c r="AY102" s="243" t="s">
        <v>125</v>
      </c>
    </row>
    <row r="103" s="2" customFormat="1" ht="33" customHeight="1">
      <c r="A103" s="38"/>
      <c r="B103" s="39"/>
      <c r="C103" s="219" t="s">
        <v>149</v>
      </c>
      <c r="D103" s="219" t="s">
        <v>137</v>
      </c>
      <c r="E103" s="220" t="s">
        <v>387</v>
      </c>
      <c r="F103" s="221" t="s">
        <v>388</v>
      </c>
      <c r="G103" s="222" t="s">
        <v>129</v>
      </c>
      <c r="H103" s="223">
        <v>180</v>
      </c>
      <c r="I103" s="224"/>
      <c r="J103" s="225">
        <f>ROUND(I103*H103,2)</f>
        <v>0</v>
      </c>
      <c r="K103" s="221" t="s">
        <v>366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76</v>
      </c>
      <c r="AT103" s="217" t="s">
        <v>137</v>
      </c>
      <c r="AU103" s="217" t="s">
        <v>78</v>
      </c>
      <c r="AY103" s="17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76</v>
      </c>
      <c r="BM103" s="217" t="s">
        <v>389</v>
      </c>
    </row>
    <row r="104" s="2" customFormat="1">
      <c r="A104" s="38"/>
      <c r="B104" s="39"/>
      <c r="C104" s="219" t="s">
        <v>154</v>
      </c>
      <c r="D104" s="219" t="s">
        <v>137</v>
      </c>
      <c r="E104" s="220" t="s">
        <v>390</v>
      </c>
      <c r="F104" s="221" t="s">
        <v>391</v>
      </c>
      <c r="G104" s="222" t="s">
        <v>365</v>
      </c>
      <c r="H104" s="223">
        <v>45</v>
      </c>
      <c r="I104" s="224"/>
      <c r="J104" s="225">
        <f>ROUND(I104*H104,2)</f>
        <v>0</v>
      </c>
      <c r="K104" s="221" t="s">
        <v>366</v>
      </c>
      <c r="L104" s="44"/>
      <c r="M104" s="226" t="s">
        <v>19</v>
      </c>
      <c r="N104" s="227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76</v>
      </c>
      <c r="AT104" s="217" t="s">
        <v>137</v>
      </c>
      <c r="AU104" s="217" t="s">
        <v>78</v>
      </c>
      <c r="AY104" s="17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76</v>
      </c>
      <c r="BM104" s="217" t="s">
        <v>392</v>
      </c>
    </row>
    <row r="105" s="2" customFormat="1">
      <c r="A105" s="38"/>
      <c r="B105" s="39"/>
      <c r="C105" s="40"/>
      <c r="D105" s="228" t="s">
        <v>178</v>
      </c>
      <c r="E105" s="40"/>
      <c r="F105" s="229" t="s">
        <v>393</v>
      </c>
      <c r="G105" s="40"/>
      <c r="H105" s="40"/>
      <c r="I105" s="230"/>
      <c r="J105" s="40"/>
      <c r="K105" s="40"/>
      <c r="L105" s="44"/>
      <c r="M105" s="231"/>
      <c r="N105" s="232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178</v>
      </c>
      <c r="AU105" s="17" t="s">
        <v>78</v>
      </c>
    </row>
    <row r="106" s="12" customFormat="1">
      <c r="A106" s="12"/>
      <c r="B106" s="233"/>
      <c r="C106" s="234"/>
      <c r="D106" s="228" t="s">
        <v>313</v>
      </c>
      <c r="E106" s="235" t="s">
        <v>19</v>
      </c>
      <c r="F106" s="236" t="s">
        <v>394</v>
      </c>
      <c r="G106" s="234"/>
      <c r="H106" s="237">
        <v>24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3" t="s">
        <v>313</v>
      </c>
      <c r="AU106" s="243" t="s">
        <v>78</v>
      </c>
      <c r="AV106" s="12" t="s">
        <v>78</v>
      </c>
      <c r="AW106" s="12" t="s">
        <v>31</v>
      </c>
      <c r="AX106" s="12" t="s">
        <v>69</v>
      </c>
      <c r="AY106" s="243" t="s">
        <v>125</v>
      </c>
    </row>
    <row r="107" s="12" customFormat="1">
      <c r="A107" s="12"/>
      <c r="B107" s="233"/>
      <c r="C107" s="234"/>
      <c r="D107" s="228" t="s">
        <v>313</v>
      </c>
      <c r="E107" s="235" t="s">
        <v>19</v>
      </c>
      <c r="F107" s="236" t="s">
        <v>395</v>
      </c>
      <c r="G107" s="234"/>
      <c r="H107" s="237">
        <v>18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3" t="s">
        <v>313</v>
      </c>
      <c r="AU107" s="243" t="s">
        <v>78</v>
      </c>
      <c r="AV107" s="12" t="s">
        <v>78</v>
      </c>
      <c r="AW107" s="12" t="s">
        <v>31</v>
      </c>
      <c r="AX107" s="12" t="s">
        <v>69</v>
      </c>
      <c r="AY107" s="243" t="s">
        <v>125</v>
      </c>
    </row>
    <row r="108" s="12" customFormat="1">
      <c r="A108" s="12"/>
      <c r="B108" s="233"/>
      <c r="C108" s="234"/>
      <c r="D108" s="228" t="s">
        <v>313</v>
      </c>
      <c r="E108" s="235" t="s">
        <v>19</v>
      </c>
      <c r="F108" s="236" t="s">
        <v>396</v>
      </c>
      <c r="G108" s="234"/>
      <c r="H108" s="237">
        <v>3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3" t="s">
        <v>313</v>
      </c>
      <c r="AU108" s="243" t="s">
        <v>78</v>
      </c>
      <c r="AV108" s="12" t="s">
        <v>78</v>
      </c>
      <c r="AW108" s="12" t="s">
        <v>31</v>
      </c>
      <c r="AX108" s="12" t="s">
        <v>69</v>
      </c>
      <c r="AY108" s="243" t="s">
        <v>125</v>
      </c>
    </row>
    <row r="109" s="13" customFormat="1">
      <c r="A109" s="13"/>
      <c r="B109" s="244"/>
      <c r="C109" s="245"/>
      <c r="D109" s="228" t="s">
        <v>313</v>
      </c>
      <c r="E109" s="246" t="s">
        <v>19</v>
      </c>
      <c r="F109" s="247" t="s">
        <v>315</v>
      </c>
      <c r="G109" s="245"/>
      <c r="H109" s="248">
        <v>45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4" t="s">
        <v>313</v>
      </c>
      <c r="AU109" s="254" t="s">
        <v>78</v>
      </c>
      <c r="AV109" s="13" t="s">
        <v>124</v>
      </c>
      <c r="AW109" s="13" t="s">
        <v>31</v>
      </c>
      <c r="AX109" s="13" t="s">
        <v>76</v>
      </c>
      <c r="AY109" s="254" t="s">
        <v>125</v>
      </c>
    </row>
    <row r="110" s="2" customFormat="1">
      <c r="A110" s="38"/>
      <c r="B110" s="39"/>
      <c r="C110" s="219" t="s">
        <v>158</v>
      </c>
      <c r="D110" s="219" t="s">
        <v>137</v>
      </c>
      <c r="E110" s="220" t="s">
        <v>397</v>
      </c>
      <c r="F110" s="221" t="s">
        <v>398</v>
      </c>
      <c r="G110" s="222" t="s">
        <v>129</v>
      </c>
      <c r="H110" s="223">
        <v>54</v>
      </c>
      <c r="I110" s="224"/>
      <c r="J110" s="225">
        <f>ROUND(I110*H110,2)</f>
        <v>0</v>
      </c>
      <c r="K110" s="221" t="s">
        <v>366</v>
      </c>
      <c r="L110" s="44"/>
      <c r="M110" s="226" t="s">
        <v>19</v>
      </c>
      <c r="N110" s="227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76</v>
      </c>
      <c r="AT110" s="217" t="s">
        <v>137</v>
      </c>
      <c r="AU110" s="217" t="s">
        <v>78</v>
      </c>
      <c r="AY110" s="17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76</v>
      </c>
      <c r="BM110" s="217" t="s">
        <v>399</v>
      </c>
    </row>
    <row r="111" s="2" customFormat="1">
      <c r="A111" s="38"/>
      <c r="B111" s="39"/>
      <c r="C111" s="219" t="s">
        <v>162</v>
      </c>
      <c r="D111" s="219" t="s">
        <v>137</v>
      </c>
      <c r="E111" s="220" t="s">
        <v>400</v>
      </c>
      <c r="F111" s="221" t="s">
        <v>401</v>
      </c>
      <c r="G111" s="222" t="s">
        <v>365</v>
      </c>
      <c r="H111" s="223">
        <v>45</v>
      </c>
      <c r="I111" s="224"/>
      <c r="J111" s="225">
        <f>ROUND(I111*H111,2)</f>
        <v>0</v>
      </c>
      <c r="K111" s="221" t="s">
        <v>366</v>
      </c>
      <c r="L111" s="44"/>
      <c r="M111" s="226" t="s">
        <v>19</v>
      </c>
      <c r="N111" s="227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76</v>
      </c>
      <c r="AT111" s="217" t="s">
        <v>137</v>
      </c>
      <c r="AU111" s="217" t="s">
        <v>78</v>
      </c>
      <c r="AY111" s="17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76</v>
      </c>
      <c r="BM111" s="217" t="s">
        <v>402</v>
      </c>
    </row>
    <row r="112" s="2" customFormat="1" ht="16.5" customHeight="1">
      <c r="A112" s="38"/>
      <c r="B112" s="39"/>
      <c r="C112" s="219" t="s">
        <v>166</v>
      </c>
      <c r="D112" s="219" t="s">
        <v>137</v>
      </c>
      <c r="E112" s="220" t="s">
        <v>403</v>
      </c>
      <c r="F112" s="221" t="s">
        <v>404</v>
      </c>
      <c r="G112" s="222" t="s">
        <v>152</v>
      </c>
      <c r="H112" s="223">
        <v>2</v>
      </c>
      <c r="I112" s="224"/>
      <c r="J112" s="225">
        <f>ROUND(I112*H112,2)</f>
        <v>0</v>
      </c>
      <c r="K112" s="221" t="s">
        <v>366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0.11984</v>
      </c>
      <c r="R112" s="215">
        <f>Q112*H112</f>
        <v>0.23968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76</v>
      </c>
      <c r="AT112" s="217" t="s">
        <v>137</v>
      </c>
      <c r="AU112" s="217" t="s">
        <v>78</v>
      </c>
      <c r="AY112" s="17" t="s">
        <v>125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76</v>
      </c>
      <c r="BM112" s="217" t="s">
        <v>405</v>
      </c>
    </row>
    <row r="113" s="2" customFormat="1" ht="90" customHeight="1">
      <c r="A113" s="38"/>
      <c r="B113" s="39"/>
      <c r="C113" s="219" t="s">
        <v>170</v>
      </c>
      <c r="D113" s="219" t="s">
        <v>137</v>
      </c>
      <c r="E113" s="220" t="s">
        <v>406</v>
      </c>
      <c r="F113" s="221" t="s">
        <v>407</v>
      </c>
      <c r="G113" s="222" t="s">
        <v>408</v>
      </c>
      <c r="H113" s="223">
        <v>5.2510000000000003</v>
      </c>
      <c r="I113" s="224"/>
      <c r="J113" s="225">
        <f>ROUND(I113*H113,2)</f>
        <v>0</v>
      </c>
      <c r="K113" s="221" t="s">
        <v>130</v>
      </c>
      <c r="L113" s="44"/>
      <c r="M113" s="226" t="s">
        <v>19</v>
      </c>
      <c r="N113" s="227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76</v>
      </c>
      <c r="AT113" s="217" t="s">
        <v>137</v>
      </c>
      <c r="AU113" s="217" t="s">
        <v>78</v>
      </c>
      <c r="AY113" s="17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76</v>
      </c>
      <c r="BM113" s="217" t="s">
        <v>409</v>
      </c>
    </row>
    <row r="114" s="2" customFormat="1">
      <c r="A114" s="38"/>
      <c r="B114" s="39"/>
      <c r="C114" s="40"/>
      <c r="D114" s="228" t="s">
        <v>178</v>
      </c>
      <c r="E114" s="40"/>
      <c r="F114" s="229" t="s">
        <v>410</v>
      </c>
      <c r="G114" s="40"/>
      <c r="H114" s="40"/>
      <c r="I114" s="230"/>
      <c r="J114" s="40"/>
      <c r="K114" s="40"/>
      <c r="L114" s="44"/>
      <c r="M114" s="231"/>
      <c r="N114" s="232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178</v>
      </c>
      <c r="AU114" s="17" t="s">
        <v>78</v>
      </c>
    </row>
    <row r="115" s="12" customFormat="1">
      <c r="A115" s="12"/>
      <c r="B115" s="233"/>
      <c r="C115" s="234"/>
      <c r="D115" s="228" t="s">
        <v>313</v>
      </c>
      <c r="E115" s="235" t="s">
        <v>19</v>
      </c>
      <c r="F115" s="236" t="s">
        <v>411</v>
      </c>
      <c r="G115" s="234"/>
      <c r="H115" s="237">
        <v>2.6509999999999998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3" t="s">
        <v>313</v>
      </c>
      <c r="AU115" s="243" t="s">
        <v>78</v>
      </c>
      <c r="AV115" s="12" t="s">
        <v>78</v>
      </c>
      <c r="AW115" s="12" t="s">
        <v>31</v>
      </c>
      <c r="AX115" s="12" t="s">
        <v>69</v>
      </c>
      <c r="AY115" s="243" t="s">
        <v>125</v>
      </c>
    </row>
    <row r="116" s="12" customFormat="1">
      <c r="A116" s="12"/>
      <c r="B116" s="233"/>
      <c r="C116" s="234"/>
      <c r="D116" s="228" t="s">
        <v>313</v>
      </c>
      <c r="E116" s="235" t="s">
        <v>19</v>
      </c>
      <c r="F116" s="236" t="s">
        <v>412</v>
      </c>
      <c r="G116" s="234"/>
      <c r="H116" s="237">
        <v>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3" t="s">
        <v>313</v>
      </c>
      <c r="AU116" s="243" t="s">
        <v>78</v>
      </c>
      <c r="AV116" s="12" t="s">
        <v>78</v>
      </c>
      <c r="AW116" s="12" t="s">
        <v>31</v>
      </c>
      <c r="AX116" s="12" t="s">
        <v>69</v>
      </c>
      <c r="AY116" s="243" t="s">
        <v>125</v>
      </c>
    </row>
    <row r="117" s="12" customFormat="1">
      <c r="A117" s="12"/>
      <c r="B117" s="233"/>
      <c r="C117" s="234"/>
      <c r="D117" s="228" t="s">
        <v>313</v>
      </c>
      <c r="E117" s="235" t="s">
        <v>19</v>
      </c>
      <c r="F117" s="236" t="s">
        <v>413</v>
      </c>
      <c r="G117" s="234"/>
      <c r="H117" s="237">
        <v>0.59999999999999998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3" t="s">
        <v>313</v>
      </c>
      <c r="AU117" s="243" t="s">
        <v>78</v>
      </c>
      <c r="AV117" s="12" t="s">
        <v>78</v>
      </c>
      <c r="AW117" s="12" t="s">
        <v>31</v>
      </c>
      <c r="AX117" s="12" t="s">
        <v>69</v>
      </c>
      <c r="AY117" s="243" t="s">
        <v>125</v>
      </c>
    </row>
    <row r="118" s="13" customFormat="1">
      <c r="A118" s="13"/>
      <c r="B118" s="244"/>
      <c r="C118" s="245"/>
      <c r="D118" s="228" t="s">
        <v>313</v>
      </c>
      <c r="E118" s="246" t="s">
        <v>19</v>
      </c>
      <c r="F118" s="247" t="s">
        <v>315</v>
      </c>
      <c r="G118" s="245"/>
      <c r="H118" s="248">
        <v>5.2509999999999994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4" t="s">
        <v>313</v>
      </c>
      <c r="AU118" s="254" t="s">
        <v>78</v>
      </c>
      <c r="AV118" s="13" t="s">
        <v>124</v>
      </c>
      <c r="AW118" s="13" t="s">
        <v>31</v>
      </c>
      <c r="AX118" s="13" t="s">
        <v>76</v>
      </c>
      <c r="AY118" s="254" t="s">
        <v>125</v>
      </c>
    </row>
    <row r="119" s="2" customFormat="1" ht="44.25" customHeight="1">
      <c r="A119" s="38"/>
      <c r="B119" s="39"/>
      <c r="C119" s="219" t="s">
        <v>174</v>
      </c>
      <c r="D119" s="219" t="s">
        <v>137</v>
      </c>
      <c r="E119" s="220" t="s">
        <v>414</v>
      </c>
      <c r="F119" s="221" t="s">
        <v>415</v>
      </c>
      <c r="G119" s="222" t="s">
        <v>408</v>
      </c>
      <c r="H119" s="223">
        <v>5.2510000000000003</v>
      </c>
      <c r="I119" s="224"/>
      <c r="J119" s="225">
        <f>ROUND(I119*H119,2)</f>
        <v>0</v>
      </c>
      <c r="K119" s="221" t="s">
        <v>130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76</v>
      </c>
      <c r="AT119" s="217" t="s">
        <v>137</v>
      </c>
      <c r="AU119" s="217" t="s">
        <v>78</v>
      </c>
      <c r="AY119" s="17" t="s">
        <v>125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76</v>
      </c>
      <c r="BM119" s="217" t="s">
        <v>416</v>
      </c>
    </row>
    <row r="120" s="2" customFormat="1">
      <c r="A120" s="38"/>
      <c r="B120" s="39"/>
      <c r="C120" s="219" t="s">
        <v>180</v>
      </c>
      <c r="D120" s="219" t="s">
        <v>137</v>
      </c>
      <c r="E120" s="220" t="s">
        <v>417</v>
      </c>
      <c r="F120" s="221" t="s">
        <v>418</v>
      </c>
      <c r="G120" s="222" t="s">
        <v>408</v>
      </c>
      <c r="H120" s="223">
        <v>5.2510000000000003</v>
      </c>
      <c r="I120" s="224"/>
      <c r="J120" s="225">
        <f>ROUND(I120*H120,2)</f>
        <v>0</v>
      </c>
      <c r="K120" s="221" t="s">
        <v>130</v>
      </c>
      <c r="L120" s="44"/>
      <c r="M120" s="226" t="s">
        <v>19</v>
      </c>
      <c r="N120" s="227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76</v>
      </c>
      <c r="AT120" s="217" t="s">
        <v>137</v>
      </c>
      <c r="AU120" s="217" t="s">
        <v>78</v>
      </c>
      <c r="AY120" s="17" t="s">
        <v>125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76</v>
      </c>
      <c r="BM120" s="217" t="s">
        <v>419</v>
      </c>
    </row>
    <row r="121" s="2" customFormat="1" ht="44.25" customHeight="1">
      <c r="A121" s="38"/>
      <c r="B121" s="39"/>
      <c r="C121" s="219" t="s">
        <v>184</v>
      </c>
      <c r="D121" s="219" t="s">
        <v>137</v>
      </c>
      <c r="E121" s="220" t="s">
        <v>420</v>
      </c>
      <c r="F121" s="221" t="s">
        <v>421</v>
      </c>
      <c r="G121" s="222" t="s">
        <v>152</v>
      </c>
      <c r="H121" s="223">
        <v>1</v>
      </c>
      <c r="I121" s="224"/>
      <c r="J121" s="225">
        <f>ROUND(I121*H121,2)</f>
        <v>0</v>
      </c>
      <c r="K121" s="221" t="s">
        <v>130</v>
      </c>
      <c r="L121" s="44"/>
      <c r="M121" s="226" t="s">
        <v>19</v>
      </c>
      <c r="N121" s="227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76</v>
      </c>
      <c r="AT121" s="217" t="s">
        <v>137</v>
      </c>
      <c r="AU121" s="217" t="s">
        <v>78</v>
      </c>
      <c r="AY121" s="17" t="s">
        <v>125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76</v>
      </c>
      <c r="BM121" s="217" t="s">
        <v>422</v>
      </c>
    </row>
    <row r="122" s="2" customFormat="1">
      <c r="A122" s="38"/>
      <c r="B122" s="39"/>
      <c r="C122" s="40"/>
      <c r="D122" s="228" t="s">
        <v>178</v>
      </c>
      <c r="E122" s="40"/>
      <c r="F122" s="229" t="s">
        <v>423</v>
      </c>
      <c r="G122" s="40"/>
      <c r="H122" s="40"/>
      <c r="I122" s="230"/>
      <c r="J122" s="40"/>
      <c r="K122" s="40"/>
      <c r="L122" s="44"/>
      <c r="M122" s="267"/>
      <c r="N122" s="268"/>
      <c r="O122" s="257"/>
      <c r="P122" s="257"/>
      <c r="Q122" s="257"/>
      <c r="R122" s="257"/>
      <c r="S122" s="257"/>
      <c r="T122" s="2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178</v>
      </c>
      <c r="AU122" s="17" t="s">
        <v>78</v>
      </c>
    </row>
    <row r="123" s="2" customFormat="1" ht="6.96" customHeight="1">
      <c r="A123" s="38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o25Bw2P3HGMYrp0Sj9YOkIdqPbkH8sW2WuTPS+uNl63aBKr2puWN/8vlQcvRTU/jpPX+TqCyPmQPCZavpdI/mg==" hashValue="fOuP0RUhqucD7j6NhdCdGohV12jLLWb01O9ojmHykfTvMvZIsGqOtrfKJDk9w3yegEvndNoAFgUpbyGjj8BmpQ==" algorithmName="SHA-512" password="CC35"/>
  <autoFilter ref="C86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101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424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ROUND((SUM(BE86:BE137)),  2)</f>
        <v>0</v>
      </c>
      <c r="G35" s="38"/>
      <c r="H35" s="38"/>
      <c r="I35" s="157">
        <v>0.20999999999999999</v>
      </c>
      <c r="J35" s="156">
        <f>ROUND(((SUM(BE86:BE137))*I35),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ROUND((SUM(BF86:BF137)),  2)</f>
        <v>0</v>
      </c>
      <c r="G36" s="38"/>
      <c r="H36" s="38"/>
      <c r="I36" s="157">
        <v>0.14999999999999999</v>
      </c>
      <c r="J36" s="156">
        <f>ROUND(((SUM(BF86:BF137))*I36),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ROUND((SUM(BG86:BG137)),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ROUND((SUM(BH86:BH137)),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ROUND((SUM(BI86:BI137)),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Vnitřní technologie PZS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Boří les - Lednice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100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101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03 - Vnitřní technologie PZS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4. 2. 2021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110</v>
      </c>
      <c r="D85" s="183" t="s">
        <v>54</v>
      </c>
      <c r="E85" s="183" t="s">
        <v>50</v>
      </c>
      <c r="F85" s="183" t="s">
        <v>51</v>
      </c>
      <c r="G85" s="183" t="s">
        <v>111</v>
      </c>
      <c r="H85" s="183" t="s">
        <v>112</v>
      </c>
      <c r="I85" s="183" t="s">
        <v>113</v>
      </c>
      <c r="J85" s="183" t="s">
        <v>106</v>
      </c>
      <c r="K85" s="184" t="s">
        <v>114</v>
      </c>
      <c r="L85" s="185"/>
      <c r="M85" s="92" t="s">
        <v>19</v>
      </c>
      <c r="N85" s="93" t="s">
        <v>39</v>
      </c>
      <c r="O85" s="93" t="s">
        <v>115</v>
      </c>
      <c r="P85" s="93" t="s">
        <v>116</v>
      </c>
      <c r="Q85" s="93" t="s">
        <v>117</v>
      </c>
      <c r="R85" s="93" t="s">
        <v>118</v>
      </c>
      <c r="S85" s="93" t="s">
        <v>119</v>
      </c>
      <c r="T85" s="94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121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107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122</v>
      </c>
      <c r="F87" s="194" t="s">
        <v>123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SUM(P88:P137)</f>
        <v>0</v>
      </c>
      <c r="Q87" s="199"/>
      <c r="R87" s="200">
        <f>SUM(R88:R137)</f>
        <v>0</v>
      </c>
      <c r="S87" s="199"/>
      <c r="T87" s="201">
        <f>SUM(T88:T137)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124</v>
      </c>
      <c r="AT87" s="203" t="s">
        <v>68</v>
      </c>
      <c r="AU87" s="203" t="s">
        <v>69</v>
      </c>
      <c r="AY87" s="202" t="s">
        <v>125</v>
      </c>
      <c r="BK87" s="204">
        <f>SUM(BK88:BK137)</f>
        <v>0</v>
      </c>
    </row>
    <row r="88" s="2" customFormat="1">
      <c r="A88" s="38"/>
      <c r="B88" s="39"/>
      <c r="C88" s="219" t="s">
        <v>76</v>
      </c>
      <c r="D88" s="219" t="s">
        <v>137</v>
      </c>
      <c r="E88" s="220" t="s">
        <v>167</v>
      </c>
      <c r="F88" s="221" t="s">
        <v>168</v>
      </c>
      <c r="G88" s="222" t="s">
        <v>152</v>
      </c>
      <c r="H88" s="223">
        <v>4</v>
      </c>
      <c r="I88" s="224"/>
      <c r="J88" s="225">
        <f>ROUND(I88*H88,2)</f>
        <v>0</v>
      </c>
      <c r="K88" s="221" t="s">
        <v>130</v>
      </c>
      <c r="L88" s="44"/>
      <c r="M88" s="226" t="s">
        <v>19</v>
      </c>
      <c r="N88" s="227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140</v>
      </c>
      <c r="AT88" s="217" t="s">
        <v>137</v>
      </c>
      <c r="AU88" s="217" t="s">
        <v>76</v>
      </c>
      <c r="AY88" s="17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140</v>
      </c>
      <c r="BM88" s="217" t="s">
        <v>425</v>
      </c>
    </row>
    <row r="89" s="2" customFormat="1" ht="33" customHeight="1">
      <c r="A89" s="38"/>
      <c r="B89" s="39"/>
      <c r="C89" s="219" t="s">
        <v>78</v>
      </c>
      <c r="D89" s="219" t="s">
        <v>137</v>
      </c>
      <c r="E89" s="220" t="s">
        <v>426</v>
      </c>
      <c r="F89" s="221" t="s">
        <v>427</v>
      </c>
      <c r="G89" s="222" t="s">
        <v>152</v>
      </c>
      <c r="H89" s="223">
        <v>4</v>
      </c>
      <c r="I89" s="224"/>
      <c r="J89" s="225">
        <f>ROUND(I89*H89,2)</f>
        <v>0</v>
      </c>
      <c r="K89" s="221" t="s">
        <v>130</v>
      </c>
      <c r="L89" s="44"/>
      <c r="M89" s="226" t="s">
        <v>19</v>
      </c>
      <c r="N89" s="227" t="s">
        <v>40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140</v>
      </c>
      <c r="AT89" s="217" t="s">
        <v>137</v>
      </c>
      <c r="AU89" s="217" t="s">
        <v>76</v>
      </c>
      <c r="AY89" s="17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76</v>
      </c>
      <c r="BK89" s="218">
        <f>ROUND(I89*H89,2)</f>
        <v>0</v>
      </c>
      <c r="BL89" s="17" t="s">
        <v>140</v>
      </c>
      <c r="BM89" s="217" t="s">
        <v>428</v>
      </c>
    </row>
    <row r="90" s="2" customFormat="1" ht="16.5" customHeight="1">
      <c r="A90" s="38"/>
      <c r="B90" s="39"/>
      <c r="C90" s="205" t="s">
        <v>136</v>
      </c>
      <c r="D90" s="205" t="s">
        <v>126</v>
      </c>
      <c r="E90" s="206" t="s">
        <v>429</v>
      </c>
      <c r="F90" s="207" t="s">
        <v>430</v>
      </c>
      <c r="G90" s="208" t="s">
        <v>152</v>
      </c>
      <c r="H90" s="209">
        <v>3</v>
      </c>
      <c r="I90" s="210"/>
      <c r="J90" s="211">
        <f>ROUND(I90*H90,2)</f>
        <v>0</v>
      </c>
      <c r="K90" s="207" t="s">
        <v>130</v>
      </c>
      <c r="L90" s="212"/>
      <c r="M90" s="213" t="s">
        <v>19</v>
      </c>
      <c r="N90" s="214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78</v>
      </c>
      <c r="AT90" s="217" t="s">
        <v>126</v>
      </c>
      <c r="AU90" s="217" t="s">
        <v>76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76</v>
      </c>
      <c r="BM90" s="217" t="s">
        <v>431</v>
      </c>
    </row>
    <row r="91" s="2" customFormat="1" ht="16.5" customHeight="1">
      <c r="A91" s="38"/>
      <c r="B91" s="39"/>
      <c r="C91" s="205" t="s">
        <v>124</v>
      </c>
      <c r="D91" s="205" t="s">
        <v>126</v>
      </c>
      <c r="E91" s="206" t="s">
        <v>432</v>
      </c>
      <c r="F91" s="207" t="s">
        <v>433</v>
      </c>
      <c r="G91" s="208" t="s">
        <v>152</v>
      </c>
      <c r="H91" s="209">
        <v>1</v>
      </c>
      <c r="I91" s="210"/>
      <c r="J91" s="211">
        <f>ROUND(I91*H91,2)</f>
        <v>0</v>
      </c>
      <c r="K91" s="207" t="s">
        <v>130</v>
      </c>
      <c r="L91" s="212"/>
      <c r="M91" s="213" t="s">
        <v>19</v>
      </c>
      <c r="N91" s="214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131</v>
      </c>
      <c r="AT91" s="217" t="s">
        <v>126</v>
      </c>
      <c r="AU91" s="217" t="s">
        <v>76</v>
      </c>
      <c r="AY91" s="17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131</v>
      </c>
      <c r="BM91" s="217" t="s">
        <v>434</v>
      </c>
    </row>
    <row r="92" s="2" customFormat="1" ht="21.75" customHeight="1">
      <c r="A92" s="38"/>
      <c r="B92" s="39"/>
      <c r="C92" s="205" t="s">
        <v>145</v>
      </c>
      <c r="D92" s="205" t="s">
        <v>126</v>
      </c>
      <c r="E92" s="206" t="s">
        <v>435</v>
      </c>
      <c r="F92" s="207" t="s">
        <v>436</v>
      </c>
      <c r="G92" s="208" t="s">
        <v>152</v>
      </c>
      <c r="H92" s="209">
        <v>1</v>
      </c>
      <c r="I92" s="210"/>
      <c r="J92" s="211">
        <f>ROUND(I92*H92,2)</f>
        <v>0</v>
      </c>
      <c r="K92" s="207" t="s">
        <v>130</v>
      </c>
      <c r="L92" s="212"/>
      <c r="M92" s="213" t="s">
        <v>19</v>
      </c>
      <c r="N92" s="214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131</v>
      </c>
      <c r="AT92" s="217" t="s">
        <v>126</v>
      </c>
      <c r="AU92" s="217" t="s">
        <v>76</v>
      </c>
      <c r="AY92" s="17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131</v>
      </c>
      <c r="BM92" s="217" t="s">
        <v>437</v>
      </c>
    </row>
    <row r="93" s="2" customFormat="1">
      <c r="A93" s="38"/>
      <c r="B93" s="39"/>
      <c r="C93" s="40"/>
      <c r="D93" s="228" t="s">
        <v>178</v>
      </c>
      <c r="E93" s="40"/>
      <c r="F93" s="229" t="s">
        <v>438</v>
      </c>
      <c r="G93" s="40"/>
      <c r="H93" s="40"/>
      <c r="I93" s="230"/>
      <c r="J93" s="40"/>
      <c r="K93" s="40"/>
      <c r="L93" s="44"/>
      <c r="M93" s="231"/>
      <c r="N93" s="232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178</v>
      </c>
      <c r="AU93" s="17" t="s">
        <v>76</v>
      </c>
    </row>
    <row r="94" s="2" customFormat="1" ht="16.5" customHeight="1">
      <c r="A94" s="38"/>
      <c r="B94" s="39"/>
      <c r="C94" s="205" t="s">
        <v>149</v>
      </c>
      <c r="D94" s="205" t="s">
        <v>126</v>
      </c>
      <c r="E94" s="206" t="s">
        <v>439</v>
      </c>
      <c r="F94" s="207" t="s">
        <v>440</v>
      </c>
      <c r="G94" s="208" t="s">
        <v>152</v>
      </c>
      <c r="H94" s="209">
        <v>1</v>
      </c>
      <c r="I94" s="210"/>
      <c r="J94" s="211">
        <f>ROUND(I94*H94,2)</f>
        <v>0</v>
      </c>
      <c r="K94" s="207" t="s">
        <v>130</v>
      </c>
      <c r="L94" s="212"/>
      <c r="M94" s="213" t="s">
        <v>19</v>
      </c>
      <c r="N94" s="214" t="s">
        <v>40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78</v>
      </c>
      <c r="AT94" s="217" t="s">
        <v>126</v>
      </c>
      <c r="AU94" s="217" t="s">
        <v>76</v>
      </c>
      <c r="AY94" s="17" t="s">
        <v>125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76</v>
      </c>
      <c r="BK94" s="218">
        <f>ROUND(I94*H94,2)</f>
        <v>0</v>
      </c>
      <c r="BL94" s="17" t="s">
        <v>76</v>
      </c>
      <c r="BM94" s="217" t="s">
        <v>441</v>
      </c>
    </row>
    <row r="95" s="2" customFormat="1" ht="16.5" customHeight="1">
      <c r="A95" s="38"/>
      <c r="B95" s="39"/>
      <c r="C95" s="205" t="s">
        <v>154</v>
      </c>
      <c r="D95" s="205" t="s">
        <v>126</v>
      </c>
      <c r="E95" s="206" t="s">
        <v>442</v>
      </c>
      <c r="F95" s="207" t="s">
        <v>443</v>
      </c>
      <c r="G95" s="208" t="s">
        <v>152</v>
      </c>
      <c r="H95" s="209">
        <v>3</v>
      </c>
      <c r="I95" s="210"/>
      <c r="J95" s="211">
        <f>ROUND(I95*H95,2)</f>
        <v>0</v>
      </c>
      <c r="K95" s="207" t="s">
        <v>130</v>
      </c>
      <c r="L95" s="212"/>
      <c r="M95" s="213" t="s">
        <v>19</v>
      </c>
      <c r="N95" s="214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78</v>
      </c>
      <c r="AT95" s="217" t="s">
        <v>126</v>
      </c>
      <c r="AU95" s="217" t="s">
        <v>76</v>
      </c>
      <c r="AY95" s="17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76</v>
      </c>
      <c r="BM95" s="217" t="s">
        <v>444</v>
      </c>
    </row>
    <row r="96" s="2" customFormat="1" ht="16.5" customHeight="1">
      <c r="A96" s="38"/>
      <c r="B96" s="39"/>
      <c r="C96" s="219" t="s">
        <v>158</v>
      </c>
      <c r="D96" s="219" t="s">
        <v>137</v>
      </c>
      <c r="E96" s="220" t="s">
        <v>445</v>
      </c>
      <c r="F96" s="221" t="s">
        <v>446</v>
      </c>
      <c r="G96" s="222" t="s">
        <v>152</v>
      </c>
      <c r="H96" s="223">
        <v>3</v>
      </c>
      <c r="I96" s="224"/>
      <c r="J96" s="225">
        <f>ROUND(I96*H96,2)</f>
        <v>0</v>
      </c>
      <c r="K96" s="221" t="s">
        <v>130</v>
      </c>
      <c r="L96" s="44"/>
      <c r="M96" s="226" t="s">
        <v>19</v>
      </c>
      <c r="N96" s="227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76</v>
      </c>
      <c r="AT96" s="217" t="s">
        <v>137</v>
      </c>
      <c r="AU96" s="217" t="s">
        <v>76</v>
      </c>
      <c r="AY96" s="17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76</v>
      </c>
      <c r="BM96" s="217" t="s">
        <v>447</v>
      </c>
    </row>
    <row r="97" s="2" customFormat="1" ht="16.5" customHeight="1">
      <c r="A97" s="38"/>
      <c r="B97" s="39"/>
      <c r="C97" s="205" t="s">
        <v>162</v>
      </c>
      <c r="D97" s="205" t="s">
        <v>126</v>
      </c>
      <c r="E97" s="206" t="s">
        <v>448</v>
      </c>
      <c r="F97" s="207" t="s">
        <v>449</v>
      </c>
      <c r="G97" s="208" t="s">
        <v>152</v>
      </c>
      <c r="H97" s="209">
        <v>1</v>
      </c>
      <c r="I97" s="210"/>
      <c r="J97" s="211">
        <f>ROUND(I97*H97,2)</f>
        <v>0</v>
      </c>
      <c r="K97" s="207" t="s">
        <v>130</v>
      </c>
      <c r="L97" s="212"/>
      <c r="M97" s="213" t="s">
        <v>19</v>
      </c>
      <c r="N97" s="214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131</v>
      </c>
      <c r="AT97" s="217" t="s">
        <v>126</v>
      </c>
      <c r="AU97" s="217" t="s">
        <v>76</v>
      </c>
      <c r="AY97" s="17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131</v>
      </c>
      <c r="BM97" s="217" t="s">
        <v>450</v>
      </c>
    </row>
    <row r="98" s="2" customFormat="1" ht="16.5" customHeight="1">
      <c r="A98" s="38"/>
      <c r="B98" s="39"/>
      <c r="C98" s="205" t="s">
        <v>166</v>
      </c>
      <c r="D98" s="205" t="s">
        <v>126</v>
      </c>
      <c r="E98" s="206" t="s">
        <v>451</v>
      </c>
      <c r="F98" s="207" t="s">
        <v>452</v>
      </c>
      <c r="G98" s="208" t="s">
        <v>152</v>
      </c>
      <c r="H98" s="209">
        <v>7</v>
      </c>
      <c r="I98" s="210"/>
      <c r="J98" s="211">
        <f>ROUND(I98*H98,2)</f>
        <v>0</v>
      </c>
      <c r="K98" s="207" t="s">
        <v>130</v>
      </c>
      <c r="L98" s="212"/>
      <c r="M98" s="213" t="s">
        <v>19</v>
      </c>
      <c r="N98" s="214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131</v>
      </c>
      <c r="AT98" s="217" t="s">
        <v>126</v>
      </c>
      <c r="AU98" s="217" t="s">
        <v>76</v>
      </c>
      <c r="AY98" s="17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131</v>
      </c>
      <c r="BM98" s="217" t="s">
        <v>453</v>
      </c>
    </row>
    <row r="99" s="2" customFormat="1" ht="16.5" customHeight="1">
      <c r="A99" s="38"/>
      <c r="B99" s="39"/>
      <c r="C99" s="205" t="s">
        <v>170</v>
      </c>
      <c r="D99" s="205" t="s">
        <v>126</v>
      </c>
      <c r="E99" s="206" t="s">
        <v>454</v>
      </c>
      <c r="F99" s="207" t="s">
        <v>455</v>
      </c>
      <c r="G99" s="208" t="s">
        <v>152</v>
      </c>
      <c r="H99" s="209">
        <v>1</v>
      </c>
      <c r="I99" s="210"/>
      <c r="J99" s="211">
        <f>ROUND(I99*H99,2)</f>
        <v>0</v>
      </c>
      <c r="K99" s="207" t="s">
        <v>130</v>
      </c>
      <c r="L99" s="212"/>
      <c r="M99" s="213" t="s">
        <v>19</v>
      </c>
      <c r="N99" s="214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78</v>
      </c>
      <c r="AT99" s="217" t="s">
        <v>126</v>
      </c>
      <c r="AU99" s="217" t="s">
        <v>76</v>
      </c>
      <c r="AY99" s="17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76</v>
      </c>
      <c r="BM99" s="217" t="s">
        <v>456</v>
      </c>
    </row>
    <row r="100" s="2" customFormat="1" ht="16.5" customHeight="1">
      <c r="A100" s="38"/>
      <c r="B100" s="39"/>
      <c r="C100" s="205" t="s">
        <v>174</v>
      </c>
      <c r="D100" s="205" t="s">
        <v>126</v>
      </c>
      <c r="E100" s="206" t="s">
        <v>457</v>
      </c>
      <c r="F100" s="207" t="s">
        <v>458</v>
      </c>
      <c r="G100" s="208" t="s">
        <v>152</v>
      </c>
      <c r="H100" s="209">
        <v>2</v>
      </c>
      <c r="I100" s="210"/>
      <c r="J100" s="211">
        <f>ROUND(I100*H100,2)</f>
        <v>0</v>
      </c>
      <c r="K100" s="207" t="s">
        <v>130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78</v>
      </c>
      <c r="AT100" s="217" t="s">
        <v>126</v>
      </c>
      <c r="AU100" s="217" t="s">
        <v>76</v>
      </c>
      <c r="AY100" s="17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76</v>
      </c>
      <c r="BM100" s="217" t="s">
        <v>459</v>
      </c>
    </row>
    <row r="101" s="2" customFormat="1" ht="16.5" customHeight="1">
      <c r="A101" s="38"/>
      <c r="B101" s="39"/>
      <c r="C101" s="205" t="s">
        <v>180</v>
      </c>
      <c r="D101" s="205" t="s">
        <v>126</v>
      </c>
      <c r="E101" s="206" t="s">
        <v>460</v>
      </c>
      <c r="F101" s="207" t="s">
        <v>461</v>
      </c>
      <c r="G101" s="208" t="s">
        <v>152</v>
      </c>
      <c r="H101" s="209">
        <v>1</v>
      </c>
      <c r="I101" s="210"/>
      <c r="J101" s="211">
        <f>ROUND(I101*H101,2)</f>
        <v>0</v>
      </c>
      <c r="K101" s="207" t="s">
        <v>130</v>
      </c>
      <c r="L101" s="212"/>
      <c r="M101" s="213" t="s">
        <v>19</v>
      </c>
      <c r="N101" s="214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78</v>
      </c>
      <c r="AT101" s="217" t="s">
        <v>126</v>
      </c>
      <c r="AU101" s="217" t="s">
        <v>76</v>
      </c>
      <c r="AY101" s="17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76</v>
      </c>
      <c r="BM101" s="217" t="s">
        <v>462</v>
      </c>
    </row>
    <row r="102" s="2" customFormat="1" ht="16.5" customHeight="1">
      <c r="A102" s="38"/>
      <c r="B102" s="39"/>
      <c r="C102" s="205" t="s">
        <v>184</v>
      </c>
      <c r="D102" s="205" t="s">
        <v>126</v>
      </c>
      <c r="E102" s="206" t="s">
        <v>463</v>
      </c>
      <c r="F102" s="207" t="s">
        <v>464</v>
      </c>
      <c r="G102" s="208" t="s">
        <v>152</v>
      </c>
      <c r="H102" s="209">
        <v>1</v>
      </c>
      <c r="I102" s="210"/>
      <c r="J102" s="211">
        <f>ROUND(I102*H102,2)</f>
        <v>0</v>
      </c>
      <c r="K102" s="207" t="s">
        <v>130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78</v>
      </c>
      <c r="AT102" s="217" t="s">
        <v>126</v>
      </c>
      <c r="AU102" s="217" t="s">
        <v>76</v>
      </c>
      <c r="AY102" s="17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76</v>
      </c>
      <c r="BM102" s="217" t="s">
        <v>465</v>
      </c>
    </row>
    <row r="103" s="2" customFormat="1" ht="16.5" customHeight="1">
      <c r="A103" s="38"/>
      <c r="B103" s="39"/>
      <c r="C103" s="205" t="s">
        <v>8</v>
      </c>
      <c r="D103" s="205" t="s">
        <v>126</v>
      </c>
      <c r="E103" s="206" t="s">
        <v>466</v>
      </c>
      <c r="F103" s="207" t="s">
        <v>467</v>
      </c>
      <c r="G103" s="208" t="s">
        <v>152</v>
      </c>
      <c r="H103" s="209">
        <v>1</v>
      </c>
      <c r="I103" s="210"/>
      <c r="J103" s="211">
        <f>ROUND(I103*H103,2)</f>
        <v>0</v>
      </c>
      <c r="K103" s="207" t="s">
        <v>130</v>
      </c>
      <c r="L103" s="212"/>
      <c r="M103" s="213" t="s">
        <v>19</v>
      </c>
      <c r="N103" s="214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78</v>
      </c>
      <c r="AT103" s="217" t="s">
        <v>126</v>
      </c>
      <c r="AU103" s="217" t="s">
        <v>76</v>
      </c>
      <c r="AY103" s="17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76</v>
      </c>
      <c r="BM103" s="217" t="s">
        <v>468</v>
      </c>
    </row>
    <row r="104" s="2" customFormat="1" ht="16.5" customHeight="1">
      <c r="A104" s="38"/>
      <c r="B104" s="39"/>
      <c r="C104" s="205" t="s">
        <v>191</v>
      </c>
      <c r="D104" s="205" t="s">
        <v>126</v>
      </c>
      <c r="E104" s="206" t="s">
        <v>469</v>
      </c>
      <c r="F104" s="207" t="s">
        <v>470</v>
      </c>
      <c r="G104" s="208" t="s">
        <v>152</v>
      </c>
      <c r="H104" s="209">
        <v>1</v>
      </c>
      <c r="I104" s="210"/>
      <c r="J104" s="211">
        <f>ROUND(I104*H104,2)</f>
        <v>0</v>
      </c>
      <c r="K104" s="207" t="s">
        <v>130</v>
      </c>
      <c r="L104" s="212"/>
      <c r="M104" s="213" t="s">
        <v>19</v>
      </c>
      <c r="N104" s="214" t="s">
        <v>40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78</v>
      </c>
      <c r="AT104" s="217" t="s">
        <v>126</v>
      </c>
      <c r="AU104" s="217" t="s">
        <v>76</v>
      </c>
      <c r="AY104" s="17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76</v>
      </c>
      <c r="BM104" s="217" t="s">
        <v>471</v>
      </c>
    </row>
    <row r="105" s="2" customFormat="1" ht="16.5" customHeight="1">
      <c r="A105" s="38"/>
      <c r="B105" s="39"/>
      <c r="C105" s="219" t="s">
        <v>195</v>
      </c>
      <c r="D105" s="219" t="s">
        <v>137</v>
      </c>
      <c r="E105" s="220" t="s">
        <v>472</v>
      </c>
      <c r="F105" s="221" t="s">
        <v>473</v>
      </c>
      <c r="G105" s="222" t="s">
        <v>152</v>
      </c>
      <c r="H105" s="223">
        <v>2</v>
      </c>
      <c r="I105" s="224"/>
      <c r="J105" s="225">
        <f>ROUND(I105*H105,2)</f>
        <v>0</v>
      </c>
      <c r="K105" s="221" t="s">
        <v>130</v>
      </c>
      <c r="L105" s="44"/>
      <c r="M105" s="226" t="s">
        <v>19</v>
      </c>
      <c r="N105" s="227" t="s">
        <v>40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140</v>
      </c>
      <c r="AT105" s="217" t="s">
        <v>137</v>
      </c>
      <c r="AU105" s="217" t="s">
        <v>76</v>
      </c>
      <c r="AY105" s="17" t="s">
        <v>125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76</v>
      </c>
      <c r="BK105" s="218">
        <f>ROUND(I105*H105,2)</f>
        <v>0</v>
      </c>
      <c r="BL105" s="17" t="s">
        <v>140</v>
      </c>
      <c r="BM105" s="217" t="s">
        <v>474</v>
      </c>
    </row>
    <row r="106" s="2" customFormat="1" ht="16.5" customHeight="1">
      <c r="A106" s="38"/>
      <c r="B106" s="39"/>
      <c r="C106" s="205" t="s">
        <v>200</v>
      </c>
      <c r="D106" s="205" t="s">
        <v>126</v>
      </c>
      <c r="E106" s="206" t="s">
        <v>475</v>
      </c>
      <c r="F106" s="207" t="s">
        <v>476</v>
      </c>
      <c r="G106" s="208" t="s">
        <v>152</v>
      </c>
      <c r="H106" s="209">
        <v>1</v>
      </c>
      <c r="I106" s="210"/>
      <c r="J106" s="211">
        <f>ROUND(I106*H106,2)</f>
        <v>0</v>
      </c>
      <c r="K106" s="207" t="s">
        <v>130</v>
      </c>
      <c r="L106" s="212"/>
      <c r="M106" s="213" t="s">
        <v>19</v>
      </c>
      <c r="N106" s="214" t="s">
        <v>40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131</v>
      </c>
      <c r="AT106" s="217" t="s">
        <v>126</v>
      </c>
      <c r="AU106" s="217" t="s">
        <v>76</v>
      </c>
      <c r="AY106" s="17" t="s">
        <v>125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76</v>
      </c>
      <c r="BK106" s="218">
        <f>ROUND(I106*H106,2)</f>
        <v>0</v>
      </c>
      <c r="BL106" s="17" t="s">
        <v>131</v>
      </c>
      <c r="BM106" s="217" t="s">
        <v>477</v>
      </c>
    </row>
    <row r="107" s="2" customFormat="1" ht="16.5" customHeight="1">
      <c r="A107" s="38"/>
      <c r="B107" s="39"/>
      <c r="C107" s="219" t="s">
        <v>204</v>
      </c>
      <c r="D107" s="219" t="s">
        <v>137</v>
      </c>
      <c r="E107" s="220" t="s">
        <v>478</v>
      </c>
      <c r="F107" s="221" t="s">
        <v>479</v>
      </c>
      <c r="G107" s="222" t="s">
        <v>152</v>
      </c>
      <c r="H107" s="223">
        <v>1</v>
      </c>
      <c r="I107" s="224"/>
      <c r="J107" s="225">
        <f>ROUND(I107*H107,2)</f>
        <v>0</v>
      </c>
      <c r="K107" s="221" t="s">
        <v>130</v>
      </c>
      <c r="L107" s="44"/>
      <c r="M107" s="226" t="s">
        <v>19</v>
      </c>
      <c r="N107" s="227" t="s">
        <v>40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140</v>
      </c>
      <c r="AT107" s="217" t="s">
        <v>137</v>
      </c>
      <c r="AU107" s="217" t="s">
        <v>76</v>
      </c>
      <c r="AY107" s="17" t="s">
        <v>125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76</v>
      </c>
      <c r="BK107" s="218">
        <f>ROUND(I107*H107,2)</f>
        <v>0</v>
      </c>
      <c r="BL107" s="17" t="s">
        <v>140</v>
      </c>
      <c r="BM107" s="217" t="s">
        <v>480</v>
      </c>
    </row>
    <row r="108" s="2" customFormat="1">
      <c r="A108" s="38"/>
      <c r="B108" s="39"/>
      <c r="C108" s="205" t="s">
        <v>208</v>
      </c>
      <c r="D108" s="205" t="s">
        <v>126</v>
      </c>
      <c r="E108" s="206" t="s">
        <v>481</v>
      </c>
      <c r="F108" s="207" t="s">
        <v>482</v>
      </c>
      <c r="G108" s="208" t="s">
        <v>152</v>
      </c>
      <c r="H108" s="209">
        <v>1</v>
      </c>
      <c r="I108" s="210"/>
      <c r="J108" s="211">
        <f>ROUND(I108*H108,2)</f>
        <v>0</v>
      </c>
      <c r="K108" s="207" t="s">
        <v>130</v>
      </c>
      <c r="L108" s="212"/>
      <c r="M108" s="213" t="s">
        <v>19</v>
      </c>
      <c r="N108" s="214" t="s">
        <v>40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131</v>
      </c>
      <c r="AT108" s="217" t="s">
        <v>126</v>
      </c>
      <c r="AU108" s="217" t="s">
        <v>76</v>
      </c>
      <c r="AY108" s="17" t="s">
        <v>125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76</v>
      </c>
      <c r="BK108" s="218">
        <f>ROUND(I108*H108,2)</f>
        <v>0</v>
      </c>
      <c r="BL108" s="17" t="s">
        <v>131</v>
      </c>
      <c r="BM108" s="217" t="s">
        <v>483</v>
      </c>
    </row>
    <row r="109" s="2" customFormat="1">
      <c r="A109" s="38"/>
      <c r="B109" s="39"/>
      <c r="C109" s="40"/>
      <c r="D109" s="228" t="s">
        <v>178</v>
      </c>
      <c r="E109" s="40"/>
      <c r="F109" s="229" t="s">
        <v>484</v>
      </c>
      <c r="G109" s="40"/>
      <c r="H109" s="40"/>
      <c r="I109" s="230"/>
      <c r="J109" s="40"/>
      <c r="K109" s="40"/>
      <c r="L109" s="44"/>
      <c r="M109" s="231"/>
      <c r="N109" s="23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178</v>
      </c>
      <c r="AU109" s="17" t="s">
        <v>76</v>
      </c>
    </row>
    <row r="110" s="2" customFormat="1" ht="21.75" customHeight="1">
      <c r="A110" s="38"/>
      <c r="B110" s="39"/>
      <c r="C110" s="205" t="s">
        <v>7</v>
      </c>
      <c r="D110" s="205" t="s">
        <v>126</v>
      </c>
      <c r="E110" s="206" t="s">
        <v>485</v>
      </c>
      <c r="F110" s="207" t="s">
        <v>486</v>
      </c>
      <c r="G110" s="208" t="s">
        <v>152</v>
      </c>
      <c r="H110" s="209">
        <v>2</v>
      </c>
      <c r="I110" s="210"/>
      <c r="J110" s="211">
        <f>ROUND(I110*H110,2)</f>
        <v>0</v>
      </c>
      <c r="K110" s="207" t="s">
        <v>130</v>
      </c>
      <c r="L110" s="212"/>
      <c r="M110" s="213" t="s">
        <v>19</v>
      </c>
      <c r="N110" s="214" t="s">
        <v>40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131</v>
      </c>
      <c r="AT110" s="217" t="s">
        <v>126</v>
      </c>
      <c r="AU110" s="217" t="s">
        <v>76</v>
      </c>
      <c r="AY110" s="17" t="s">
        <v>125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76</v>
      </c>
      <c r="BK110" s="218">
        <f>ROUND(I110*H110,2)</f>
        <v>0</v>
      </c>
      <c r="BL110" s="17" t="s">
        <v>131</v>
      </c>
      <c r="BM110" s="217" t="s">
        <v>487</v>
      </c>
    </row>
    <row r="111" s="2" customFormat="1">
      <c r="A111" s="38"/>
      <c r="B111" s="39"/>
      <c r="C111" s="219" t="s">
        <v>215</v>
      </c>
      <c r="D111" s="219" t="s">
        <v>137</v>
      </c>
      <c r="E111" s="220" t="s">
        <v>488</v>
      </c>
      <c r="F111" s="221" t="s">
        <v>489</v>
      </c>
      <c r="G111" s="222" t="s">
        <v>152</v>
      </c>
      <c r="H111" s="223">
        <v>11</v>
      </c>
      <c r="I111" s="224"/>
      <c r="J111" s="225">
        <f>ROUND(I111*H111,2)</f>
        <v>0</v>
      </c>
      <c r="K111" s="221" t="s">
        <v>130</v>
      </c>
      <c r="L111" s="44"/>
      <c r="M111" s="226" t="s">
        <v>19</v>
      </c>
      <c r="N111" s="227" t="s">
        <v>40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140</v>
      </c>
      <c r="AT111" s="217" t="s">
        <v>137</v>
      </c>
      <c r="AU111" s="217" t="s">
        <v>76</v>
      </c>
      <c r="AY111" s="17" t="s">
        <v>125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76</v>
      </c>
      <c r="BK111" s="218">
        <f>ROUND(I111*H111,2)</f>
        <v>0</v>
      </c>
      <c r="BL111" s="17" t="s">
        <v>140</v>
      </c>
      <c r="BM111" s="217" t="s">
        <v>490</v>
      </c>
    </row>
    <row r="112" s="2" customFormat="1" ht="16.5" customHeight="1">
      <c r="A112" s="38"/>
      <c r="B112" s="39"/>
      <c r="C112" s="219" t="s">
        <v>219</v>
      </c>
      <c r="D112" s="219" t="s">
        <v>137</v>
      </c>
      <c r="E112" s="220" t="s">
        <v>491</v>
      </c>
      <c r="F112" s="221" t="s">
        <v>492</v>
      </c>
      <c r="G112" s="222" t="s">
        <v>152</v>
      </c>
      <c r="H112" s="223">
        <v>11</v>
      </c>
      <c r="I112" s="224"/>
      <c r="J112" s="225">
        <f>ROUND(I112*H112,2)</f>
        <v>0</v>
      </c>
      <c r="K112" s="221" t="s">
        <v>130</v>
      </c>
      <c r="L112" s="44"/>
      <c r="M112" s="226" t="s">
        <v>19</v>
      </c>
      <c r="N112" s="227" t="s">
        <v>40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140</v>
      </c>
      <c r="AT112" s="217" t="s">
        <v>137</v>
      </c>
      <c r="AU112" s="217" t="s">
        <v>76</v>
      </c>
      <c r="AY112" s="17" t="s">
        <v>125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76</v>
      </c>
      <c r="BK112" s="218">
        <f>ROUND(I112*H112,2)</f>
        <v>0</v>
      </c>
      <c r="BL112" s="17" t="s">
        <v>140</v>
      </c>
      <c r="BM112" s="217" t="s">
        <v>493</v>
      </c>
    </row>
    <row r="113" s="2" customFormat="1" ht="16.5" customHeight="1">
      <c r="A113" s="38"/>
      <c r="B113" s="39"/>
      <c r="C113" s="205" t="s">
        <v>223</v>
      </c>
      <c r="D113" s="205" t="s">
        <v>126</v>
      </c>
      <c r="E113" s="206" t="s">
        <v>494</v>
      </c>
      <c r="F113" s="207" t="s">
        <v>495</v>
      </c>
      <c r="G113" s="208" t="s">
        <v>129</v>
      </c>
      <c r="H113" s="209">
        <v>60</v>
      </c>
      <c r="I113" s="210"/>
      <c r="J113" s="211">
        <f>ROUND(I113*H113,2)</f>
        <v>0</v>
      </c>
      <c r="K113" s="207" t="s">
        <v>130</v>
      </c>
      <c r="L113" s="212"/>
      <c r="M113" s="213" t="s">
        <v>19</v>
      </c>
      <c r="N113" s="214" t="s">
        <v>40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131</v>
      </c>
      <c r="AT113" s="217" t="s">
        <v>126</v>
      </c>
      <c r="AU113" s="217" t="s">
        <v>76</v>
      </c>
      <c r="AY113" s="17" t="s">
        <v>125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76</v>
      </c>
      <c r="BK113" s="218">
        <f>ROUND(I113*H113,2)</f>
        <v>0</v>
      </c>
      <c r="BL113" s="17" t="s">
        <v>131</v>
      </c>
      <c r="BM113" s="217" t="s">
        <v>496</v>
      </c>
    </row>
    <row r="114" s="2" customFormat="1" ht="16.5" customHeight="1">
      <c r="A114" s="38"/>
      <c r="B114" s="39"/>
      <c r="C114" s="205" t="s">
        <v>227</v>
      </c>
      <c r="D114" s="205" t="s">
        <v>126</v>
      </c>
      <c r="E114" s="206" t="s">
        <v>497</v>
      </c>
      <c r="F114" s="207" t="s">
        <v>498</v>
      </c>
      <c r="G114" s="208" t="s">
        <v>129</v>
      </c>
      <c r="H114" s="209">
        <v>20</v>
      </c>
      <c r="I114" s="210"/>
      <c r="J114" s="211">
        <f>ROUND(I114*H114,2)</f>
        <v>0</v>
      </c>
      <c r="K114" s="207" t="s">
        <v>130</v>
      </c>
      <c r="L114" s="212"/>
      <c r="M114" s="213" t="s">
        <v>19</v>
      </c>
      <c r="N114" s="214" t="s">
        <v>40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131</v>
      </c>
      <c r="AT114" s="217" t="s">
        <v>126</v>
      </c>
      <c r="AU114" s="217" t="s">
        <v>76</v>
      </c>
      <c r="AY114" s="17" t="s">
        <v>125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76</v>
      </c>
      <c r="BK114" s="218">
        <f>ROUND(I114*H114,2)</f>
        <v>0</v>
      </c>
      <c r="BL114" s="17" t="s">
        <v>131</v>
      </c>
      <c r="BM114" s="217" t="s">
        <v>499</v>
      </c>
    </row>
    <row r="115" s="2" customFormat="1" ht="21.75" customHeight="1">
      <c r="A115" s="38"/>
      <c r="B115" s="39"/>
      <c r="C115" s="205" t="s">
        <v>231</v>
      </c>
      <c r="D115" s="205" t="s">
        <v>126</v>
      </c>
      <c r="E115" s="206" t="s">
        <v>500</v>
      </c>
      <c r="F115" s="207" t="s">
        <v>501</v>
      </c>
      <c r="G115" s="208" t="s">
        <v>129</v>
      </c>
      <c r="H115" s="209">
        <v>20</v>
      </c>
      <c r="I115" s="210"/>
      <c r="J115" s="211">
        <f>ROUND(I115*H115,2)</f>
        <v>0</v>
      </c>
      <c r="K115" s="207" t="s">
        <v>130</v>
      </c>
      <c r="L115" s="212"/>
      <c r="M115" s="213" t="s">
        <v>19</v>
      </c>
      <c r="N115" s="214" t="s">
        <v>40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131</v>
      </c>
      <c r="AT115" s="217" t="s">
        <v>126</v>
      </c>
      <c r="AU115" s="217" t="s">
        <v>76</v>
      </c>
      <c r="AY115" s="17" t="s">
        <v>125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76</v>
      </c>
      <c r="BK115" s="218">
        <f>ROUND(I115*H115,2)</f>
        <v>0</v>
      </c>
      <c r="BL115" s="17" t="s">
        <v>131</v>
      </c>
      <c r="BM115" s="217" t="s">
        <v>502</v>
      </c>
    </row>
    <row r="116" s="2" customFormat="1" ht="16.5" customHeight="1">
      <c r="A116" s="38"/>
      <c r="B116" s="39"/>
      <c r="C116" s="219" t="s">
        <v>235</v>
      </c>
      <c r="D116" s="219" t="s">
        <v>137</v>
      </c>
      <c r="E116" s="220" t="s">
        <v>503</v>
      </c>
      <c r="F116" s="221" t="s">
        <v>504</v>
      </c>
      <c r="G116" s="222" t="s">
        <v>152</v>
      </c>
      <c r="H116" s="223">
        <v>240</v>
      </c>
      <c r="I116" s="224"/>
      <c r="J116" s="225">
        <f>ROUND(I116*H116,2)</f>
        <v>0</v>
      </c>
      <c r="K116" s="221" t="s">
        <v>130</v>
      </c>
      <c r="L116" s="44"/>
      <c r="M116" s="226" t="s">
        <v>19</v>
      </c>
      <c r="N116" s="227" t="s">
        <v>40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140</v>
      </c>
      <c r="AT116" s="217" t="s">
        <v>137</v>
      </c>
      <c r="AU116" s="217" t="s">
        <v>76</v>
      </c>
      <c r="AY116" s="17" t="s">
        <v>125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76</v>
      </c>
      <c r="BK116" s="218">
        <f>ROUND(I116*H116,2)</f>
        <v>0</v>
      </c>
      <c r="BL116" s="17" t="s">
        <v>140</v>
      </c>
      <c r="BM116" s="217" t="s">
        <v>505</v>
      </c>
    </row>
    <row r="117" s="2" customFormat="1">
      <c r="A117" s="38"/>
      <c r="B117" s="39"/>
      <c r="C117" s="205" t="s">
        <v>239</v>
      </c>
      <c r="D117" s="205" t="s">
        <v>126</v>
      </c>
      <c r="E117" s="206" t="s">
        <v>506</v>
      </c>
      <c r="F117" s="207" t="s">
        <v>507</v>
      </c>
      <c r="G117" s="208" t="s">
        <v>152</v>
      </c>
      <c r="H117" s="209">
        <v>1</v>
      </c>
      <c r="I117" s="210"/>
      <c r="J117" s="211">
        <f>ROUND(I117*H117,2)</f>
        <v>0</v>
      </c>
      <c r="K117" s="207" t="s">
        <v>130</v>
      </c>
      <c r="L117" s="212"/>
      <c r="M117" s="213" t="s">
        <v>19</v>
      </c>
      <c r="N117" s="214" t="s">
        <v>40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78</v>
      </c>
      <c r="AT117" s="217" t="s">
        <v>126</v>
      </c>
      <c r="AU117" s="217" t="s">
        <v>76</v>
      </c>
      <c r="AY117" s="17" t="s">
        <v>125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76</v>
      </c>
      <c r="BK117" s="218">
        <f>ROUND(I117*H117,2)</f>
        <v>0</v>
      </c>
      <c r="BL117" s="17" t="s">
        <v>76</v>
      </c>
      <c r="BM117" s="217" t="s">
        <v>508</v>
      </c>
    </row>
    <row r="118" s="2" customFormat="1">
      <c r="A118" s="38"/>
      <c r="B118" s="39"/>
      <c r="C118" s="205" t="s">
        <v>244</v>
      </c>
      <c r="D118" s="205" t="s">
        <v>126</v>
      </c>
      <c r="E118" s="206" t="s">
        <v>509</v>
      </c>
      <c r="F118" s="207" t="s">
        <v>510</v>
      </c>
      <c r="G118" s="208" t="s">
        <v>152</v>
      </c>
      <c r="H118" s="209">
        <v>1</v>
      </c>
      <c r="I118" s="210"/>
      <c r="J118" s="211">
        <f>ROUND(I118*H118,2)</f>
        <v>0</v>
      </c>
      <c r="K118" s="207" t="s">
        <v>130</v>
      </c>
      <c r="L118" s="212"/>
      <c r="M118" s="213" t="s">
        <v>19</v>
      </c>
      <c r="N118" s="214" t="s">
        <v>40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78</v>
      </c>
      <c r="AT118" s="217" t="s">
        <v>126</v>
      </c>
      <c r="AU118" s="217" t="s">
        <v>76</v>
      </c>
      <c r="AY118" s="17" t="s">
        <v>125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76</v>
      </c>
      <c r="BK118" s="218">
        <f>ROUND(I118*H118,2)</f>
        <v>0</v>
      </c>
      <c r="BL118" s="17" t="s">
        <v>76</v>
      </c>
      <c r="BM118" s="217" t="s">
        <v>511</v>
      </c>
    </row>
    <row r="119" s="2" customFormat="1" ht="16.5" customHeight="1">
      <c r="A119" s="38"/>
      <c r="B119" s="39"/>
      <c r="C119" s="219" t="s">
        <v>248</v>
      </c>
      <c r="D119" s="219" t="s">
        <v>137</v>
      </c>
      <c r="E119" s="220" t="s">
        <v>512</v>
      </c>
      <c r="F119" s="221" t="s">
        <v>513</v>
      </c>
      <c r="G119" s="222" t="s">
        <v>152</v>
      </c>
      <c r="H119" s="223">
        <v>2</v>
      </c>
      <c r="I119" s="224"/>
      <c r="J119" s="225">
        <f>ROUND(I119*H119,2)</f>
        <v>0</v>
      </c>
      <c r="K119" s="221" t="s">
        <v>130</v>
      </c>
      <c r="L119" s="44"/>
      <c r="M119" s="226" t="s">
        <v>19</v>
      </c>
      <c r="N119" s="227" t="s">
        <v>40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140</v>
      </c>
      <c r="AT119" s="217" t="s">
        <v>137</v>
      </c>
      <c r="AU119" s="217" t="s">
        <v>76</v>
      </c>
      <c r="AY119" s="17" t="s">
        <v>125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76</v>
      </c>
      <c r="BK119" s="218">
        <f>ROUND(I119*H119,2)</f>
        <v>0</v>
      </c>
      <c r="BL119" s="17" t="s">
        <v>140</v>
      </c>
      <c r="BM119" s="217" t="s">
        <v>514</v>
      </c>
    </row>
    <row r="120" s="2" customFormat="1">
      <c r="A120" s="38"/>
      <c r="B120" s="39"/>
      <c r="C120" s="205" t="s">
        <v>252</v>
      </c>
      <c r="D120" s="205" t="s">
        <v>126</v>
      </c>
      <c r="E120" s="206" t="s">
        <v>515</v>
      </c>
      <c r="F120" s="207" t="s">
        <v>516</v>
      </c>
      <c r="G120" s="208" t="s">
        <v>152</v>
      </c>
      <c r="H120" s="209">
        <v>1</v>
      </c>
      <c r="I120" s="210"/>
      <c r="J120" s="211">
        <f>ROUND(I120*H120,2)</f>
        <v>0</v>
      </c>
      <c r="K120" s="207" t="s">
        <v>130</v>
      </c>
      <c r="L120" s="212"/>
      <c r="M120" s="213" t="s">
        <v>19</v>
      </c>
      <c r="N120" s="214" t="s">
        <v>40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78</v>
      </c>
      <c r="AT120" s="217" t="s">
        <v>126</v>
      </c>
      <c r="AU120" s="217" t="s">
        <v>76</v>
      </c>
      <c r="AY120" s="17" t="s">
        <v>125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76</v>
      </c>
      <c r="BK120" s="218">
        <f>ROUND(I120*H120,2)</f>
        <v>0</v>
      </c>
      <c r="BL120" s="17" t="s">
        <v>76</v>
      </c>
      <c r="BM120" s="217" t="s">
        <v>517</v>
      </c>
    </row>
    <row r="121" s="2" customFormat="1" ht="16.5" customHeight="1">
      <c r="A121" s="38"/>
      <c r="B121" s="39"/>
      <c r="C121" s="205" t="s">
        <v>256</v>
      </c>
      <c r="D121" s="205" t="s">
        <v>126</v>
      </c>
      <c r="E121" s="206" t="s">
        <v>518</v>
      </c>
      <c r="F121" s="207" t="s">
        <v>519</v>
      </c>
      <c r="G121" s="208" t="s">
        <v>152</v>
      </c>
      <c r="H121" s="209">
        <v>2</v>
      </c>
      <c r="I121" s="210"/>
      <c r="J121" s="211">
        <f>ROUND(I121*H121,2)</f>
        <v>0</v>
      </c>
      <c r="K121" s="207" t="s">
        <v>130</v>
      </c>
      <c r="L121" s="212"/>
      <c r="M121" s="213" t="s">
        <v>19</v>
      </c>
      <c r="N121" s="214" t="s">
        <v>40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78</v>
      </c>
      <c r="AT121" s="217" t="s">
        <v>126</v>
      </c>
      <c r="AU121" s="217" t="s">
        <v>76</v>
      </c>
      <c r="AY121" s="17" t="s">
        <v>125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76</v>
      </c>
      <c r="BK121" s="218">
        <f>ROUND(I121*H121,2)</f>
        <v>0</v>
      </c>
      <c r="BL121" s="17" t="s">
        <v>76</v>
      </c>
      <c r="BM121" s="217" t="s">
        <v>520</v>
      </c>
    </row>
    <row r="122" s="2" customFormat="1" ht="16.5" customHeight="1">
      <c r="A122" s="38"/>
      <c r="B122" s="39"/>
      <c r="C122" s="205" t="s">
        <v>260</v>
      </c>
      <c r="D122" s="205" t="s">
        <v>126</v>
      </c>
      <c r="E122" s="206" t="s">
        <v>521</v>
      </c>
      <c r="F122" s="207" t="s">
        <v>522</v>
      </c>
      <c r="G122" s="208" t="s">
        <v>152</v>
      </c>
      <c r="H122" s="209">
        <v>2</v>
      </c>
      <c r="I122" s="210"/>
      <c r="J122" s="211">
        <f>ROUND(I122*H122,2)</f>
        <v>0</v>
      </c>
      <c r="K122" s="207" t="s">
        <v>130</v>
      </c>
      <c r="L122" s="212"/>
      <c r="M122" s="213" t="s">
        <v>19</v>
      </c>
      <c r="N122" s="214" t="s">
        <v>40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78</v>
      </c>
      <c r="AT122" s="217" t="s">
        <v>126</v>
      </c>
      <c r="AU122" s="217" t="s">
        <v>76</v>
      </c>
      <c r="AY122" s="17" t="s">
        <v>125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76</v>
      </c>
      <c r="BK122" s="218">
        <f>ROUND(I122*H122,2)</f>
        <v>0</v>
      </c>
      <c r="BL122" s="17" t="s">
        <v>76</v>
      </c>
      <c r="BM122" s="217" t="s">
        <v>523</v>
      </c>
    </row>
    <row r="123" s="2" customFormat="1" ht="16.5" customHeight="1">
      <c r="A123" s="38"/>
      <c r="B123" s="39"/>
      <c r="C123" s="205" t="s">
        <v>264</v>
      </c>
      <c r="D123" s="205" t="s">
        <v>126</v>
      </c>
      <c r="E123" s="206" t="s">
        <v>524</v>
      </c>
      <c r="F123" s="207" t="s">
        <v>525</v>
      </c>
      <c r="G123" s="208" t="s">
        <v>152</v>
      </c>
      <c r="H123" s="209">
        <v>4</v>
      </c>
      <c r="I123" s="210"/>
      <c r="J123" s="211">
        <f>ROUND(I123*H123,2)</f>
        <v>0</v>
      </c>
      <c r="K123" s="207" t="s">
        <v>130</v>
      </c>
      <c r="L123" s="212"/>
      <c r="M123" s="213" t="s">
        <v>19</v>
      </c>
      <c r="N123" s="214" t="s">
        <v>40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78</v>
      </c>
      <c r="AT123" s="217" t="s">
        <v>126</v>
      </c>
      <c r="AU123" s="217" t="s">
        <v>76</v>
      </c>
      <c r="AY123" s="17" t="s">
        <v>125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76</v>
      </c>
      <c r="BK123" s="218">
        <f>ROUND(I123*H123,2)</f>
        <v>0</v>
      </c>
      <c r="BL123" s="17" t="s">
        <v>76</v>
      </c>
      <c r="BM123" s="217" t="s">
        <v>526</v>
      </c>
    </row>
    <row r="124" s="2" customFormat="1" ht="16.5" customHeight="1">
      <c r="A124" s="38"/>
      <c r="B124" s="39"/>
      <c r="C124" s="205" t="s">
        <v>268</v>
      </c>
      <c r="D124" s="205" t="s">
        <v>126</v>
      </c>
      <c r="E124" s="206" t="s">
        <v>527</v>
      </c>
      <c r="F124" s="207" t="s">
        <v>528</v>
      </c>
      <c r="G124" s="208" t="s">
        <v>152</v>
      </c>
      <c r="H124" s="209">
        <v>4</v>
      </c>
      <c r="I124" s="210"/>
      <c r="J124" s="211">
        <f>ROUND(I124*H124,2)</f>
        <v>0</v>
      </c>
      <c r="K124" s="207" t="s">
        <v>130</v>
      </c>
      <c r="L124" s="212"/>
      <c r="M124" s="213" t="s">
        <v>19</v>
      </c>
      <c r="N124" s="214" t="s">
        <v>40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78</v>
      </c>
      <c r="AT124" s="217" t="s">
        <v>126</v>
      </c>
      <c r="AU124" s="217" t="s">
        <v>76</v>
      </c>
      <c r="AY124" s="17" t="s">
        <v>125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76</v>
      </c>
      <c r="BK124" s="218">
        <f>ROUND(I124*H124,2)</f>
        <v>0</v>
      </c>
      <c r="BL124" s="17" t="s">
        <v>76</v>
      </c>
      <c r="BM124" s="217" t="s">
        <v>529</v>
      </c>
    </row>
    <row r="125" s="2" customFormat="1" ht="21.75" customHeight="1">
      <c r="A125" s="38"/>
      <c r="B125" s="39"/>
      <c r="C125" s="219" t="s">
        <v>272</v>
      </c>
      <c r="D125" s="219" t="s">
        <v>137</v>
      </c>
      <c r="E125" s="220" t="s">
        <v>530</v>
      </c>
      <c r="F125" s="221" t="s">
        <v>531</v>
      </c>
      <c r="G125" s="222" t="s">
        <v>152</v>
      </c>
      <c r="H125" s="223">
        <v>2</v>
      </c>
      <c r="I125" s="224"/>
      <c r="J125" s="225">
        <f>ROUND(I125*H125,2)</f>
        <v>0</v>
      </c>
      <c r="K125" s="221" t="s">
        <v>130</v>
      </c>
      <c r="L125" s="44"/>
      <c r="M125" s="226" t="s">
        <v>19</v>
      </c>
      <c r="N125" s="227" t="s">
        <v>40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76</v>
      </c>
      <c r="AT125" s="217" t="s">
        <v>137</v>
      </c>
      <c r="AU125" s="217" t="s">
        <v>76</v>
      </c>
      <c r="AY125" s="17" t="s">
        <v>125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76</v>
      </c>
      <c r="BK125" s="218">
        <f>ROUND(I125*H125,2)</f>
        <v>0</v>
      </c>
      <c r="BL125" s="17" t="s">
        <v>76</v>
      </c>
      <c r="BM125" s="217" t="s">
        <v>532</v>
      </c>
    </row>
    <row r="126" s="2" customFormat="1">
      <c r="A126" s="38"/>
      <c r="B126" s="39"/>
      <c r="C126" s="219" t="s">
        <v>276</v>
      </c>
      <c r="D126" s="219" t="s">
        <v>137</v>
      </c>
      <c r="E126" s="220" t="s">
        <v>533</v>
      </c>
      <c r="F126" s="221" t="s">
        <v>534</v>
      </c>
      <c r="G126" s="222" t="s">
        <v>535</v>
      </c>
      <c r="H126" s="223">
        <v>20</v>
      </c>
      <c r="I126" s="224"/>
      <c r="J126" s="225">
        <f>ROUND(I126*H126,2)</f>
        <v>0</v>
      </c>
      <c r="K126" s="221" t="s">
        <v>130</v>
      </c>
      <c r="L126" s="44"/>
      <c r="M126" s="226" t="s">
        <v>19</v>
      </c>
      <c r="N126" s="227" t="s">
        <v>40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140</v>
      </c>
      <c r="AT126" s="217" t="s">
        <v>137</v>
      </c>
      <c r="AU126" s="217" t="s">
        <v>76</v>
      </c>
      <c r="AY126" s="17" t="s">
        <v>125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76</v>
      </c>
      <c r="BK126" s="218">
        <f>ROUND(I126*H126,2)</f>
        <v>0</v>
      </c>
      <c r="BL126" s="17" t="s">
        <v>140</v>
      </c>
      <c r="BM126" s="217" t="s">
        <v>536</v>
      </c>
    </row>
    <row r="127" s="2" customFormat="1" ht="55.5" customHeight="1">
      <c r="A127" s="38"/>
      <c r="B127" s="39"/>
      <c r="C127" s="219" t="s">
        <v>280</v>
      </c>
      <c r="D127" s="219" t="s">
        <v>137</v>
      </c>
      <c r="E127" s="220" t="s">
        <v>537</v>
      </c>
      <c r="F127" s="221" t="s">
        <v>538</v>
      </c>
      <c r="G127" s="222" t="s">
        <v>152</v>
      </c>
      <c r="H127" s="223">
        <v>1</v>
      </c>
      <c r="I127" s="224"/>
      <c r="J127" s="225">
        <f>ROUND(I127*H127,2)</f>
        <v>0</v>
      </c>
      <c r="K127" s="221" t="s">
        <v>130</v>
      </c>
      <c r="L127" s="44"/>
      <c r="M127" s="226" t="s">
        <v>19</v>
      </c>
      <c r="N127" s="227" t="s">
        <v>40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140</v>
      </c>
      <c r="AT127" s="217" t="s">
        <v>137</v>
      </c>
      <c r="AU127" s="217" t="s">
        <v>76</v>
      </c>
      <c r="AY127" s="17" t="s">
        <v>125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76</v>
      </c>
      <c r="BK127" s="218">
        <f>ROUND(I127*H127,2)</f>
        <v>0</v>
      </c>
      <c r="BL127" s="17" t="s">
        <v>140</v>
      </c>
      <c r="BM127" s="217" t="s">
        <v>539</v>
      </c>
    </row>
    <row r="128" s="2" customFormat="1">
      <c r="A128" s="38"/>
      <c r="B128" s="39"/>
      <c r="C128" s="219" t="s">
        <v>284</v>
      </c>
      <c r="D128" s="219" t="s">
        <v>137</v>
      </c>
      <c r="E128" s="220" t="s">
        <v>540</v>
      </c>
      <c r="F128" s="221" t="s">
        <v>541</v>
      </c>
      <c r="G128" s="222" t="s">
        <v>152</v>
      </c>
      <c r="H128" s="223">
        <v>1</v>
      </c>
      <c r="I128" s="224"/>
      <c r="J128" s="225">
        <f>ROUND(I128*H128,2)</f>
        <v>0</v>
      </c>
      <c r="K128" s="221" t="s">
        <v>130</v>
      </c>
      <c r="L128" s="44"/>
      <c r="M128" s="226" t="s">
        <v>19</v>
      </c>
      <c r="N128" s="227" t="s">
        <v>40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140</v>
      </c>
      <c r="AT128" s="217" t="s">
        <v>137</v>
      </c>
      <c r="AU128" s="217" t="s">
        <v>76</v>
      </c>
      <c r="AY128" s="17" t="s">
        <v>125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76</v>
      </c>
      <c r="BK128" s="218">
        <f>ROUND(I128*H128,2)</f>
        <v>0</v>
      </c>
      <c r="BL128" s="17" t="s">
        <v>140</v>
      </c>
      <c r="BM128" s="217" t="s">
        <v>542</v>
      </c>
    </row>
    <row r="129" s="2" customFormat="1" ht="33" customHeight="1">
      <c r="A129" s="38"/>
      <c r="B129" s="39"/>
      <c r="C129" s="219" t="s">
        <v>288</v>
      </c>
      <c r="D129" s="219" t="s">
        <v>137</v>
      </c>
      <c r="E129" s="220" t="s">
        <v>543</v>
      </c>
      <c r="F129" s="221" t="s">
        <v>544</v>
      </c>
      <c r="G129" s="222" t="s">
        <v>152</v>
      </c>
      <c r="H129" s="223">
        <v>1</v>
      </c>
      <c r="I129" s="224"/>
      <c r="J129" s="225">
        <f>ROUND(I129*H129,2)</f>
        <v>0</v>
      </c>
      <c r="K129" s="221" t="s">
        <v>130</v>
      </c>
      <c r="L129" s="44"/>
      <c r="M129" s="226" t="s">
        <v>19</v>
      </c>
      <c r="N129" s="227" t="s">
        <v>40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140</v>
      </c>
      <c r="AT129" s="217" t="s">
        <v>137</v>
      </c>
      <c r="AU129" s="217" t="s">
        <v>76</v>
      </c>
      <c r="AY129" s="17" t="s">
        <v>125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76</v>
      </c>
      <c r="BK129" s="218">
        <f>ROUND(I129*H129,2)</f>
        <v>0</v>
      </c>
      <c r="BL129" s="17" t="s">
        <v>140</v>
      </c>
      <c r="BM129" s="217" t="s">
        <v>545</v>
      </c>
    </row>
    <row r="130" s="2" customFormat="1">
      <c r="A130" s="38"/>
      <c r="B130" s="39"/>
      <c r="C130" s="219" t="s">
        <v>292</v>
      </c>
      <c r="D130" s="219" t="s">
        <v>137</v>
      </c>
      <c r="E130" s="220" t="s">
        <v>546</v>
      </c>
      <c r="F130" s="221" t="s">
        <v>547</v>
      </c>
      <c r="G130" s="222" t="s">
        <v>152</v>
      </c>
      <c r="H130" s="223">
        <v>2</v>
      </c>
      <c r="I130" s="224"/>
      <c r="J130" s="225">
        <f>ROUND(I130*H130,2)</f>
        <v>0</v>
      </c>
      <c r="K130" s="221" t="s">
        <v>130</v>
      </c>
      <c r="L130" s="44"/>
      <c r="M130" s="226" t="s">
        <v>19</v>
      </c>
      <c r="N130" s="227" t="s">
        <v>40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140</v>
      </c>
      <c r="AT130" s="217" t="s">
        <v>137</v>
      </c>
      <c r="AU130" s="217" t="s">
        <v>76</v>
      </c>
      <c r="AY130" s="17" t="s">
        <v>125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76</v>
      </c>
      <c r="BK130" s="218">
        <f>ROUND(I130*H130,2)</f>
        <v>0</v>
      </c>
      <c r="BL130" s="17" t="s">
        <v>140</v>
      </c>
      <c r="BM130" s="217" t="s">
        <v>548</v>
      </c>
    </row>
    <row r="131" s="2" customFormat="1" ht="33" customHeight="1">
      <c r="A131" s="38"/>
      <c r="B131" s="39"/>
      <c r="C131" s="219" t="s">
        <v>296</v>
      </c>
      <c r="D131" s="219" t="s">
        <v>137</v>
      </c>
      <c r="E131" s="220" t="s">
        <v>549</v>
      </c>
      <c r="F131" s="221" t="s">
        <v>550</v>
      </c>
      <c r="G131" s="222" t="s">
        <v>152</v>
      </c>
      <c r="H131" s="223">
        <v>1</v>
      </c>
      <c r="I131" s="224"/>
      <c r="J131" s="225">
        <f>ROUND(I131*H131,2)</f>
        <v>0</v>
      </c>
      <c r="K131" s="221" t="s">
        <v>130</v>
      </c>
      <c r="L131" s="44"/>
      <c r="M131" s="226" t="s">
        <v>19</v>
      </c>
      <c r="N131" s="227" t="s">
        <v>40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140</v>
      </c>
      <c r="AT131" s="217" t="s">
        <v>137</v>
      </c>
      <c r="AU131" s="217" t="s">
        <v>76</v>
      </c>
      <c r="AY131" s="17" t="s">
        <v>125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76</v>
      </c>
      <c r="BK131" s="218">
        <f>ROUND(I131*H131,2)</f>
        <v>0</v>
      </c>
      <c r="BL131" s="17" t="s">
        <v>140</v>
      </c>
      <c r="BM131" s="217" t="s">
        <v>551</v>
      </c>
    </row>
    <row r="132" s="2" customFormat="1" ht="33" customHeight="1">
      <c r="A132" s="38"/>
      <c r="B132" s="39"/>
      <c r="C132" s="219" t="s">
        <v>300</v>
      </c>
      <c r="D132" s="219" t="s">
        <v>137</v>
      </c>
      <c r="E132" s="220" t="s">
        <v>552</v>
      </c>
      <c r="F132" s="221" t="s">
        <v>553</v>
      </c>
      <c r="G132" s="222" t="s">
        <v>152</v>
      </c>
      <c r="H132" s="223">
        <v>2</v>
      </c>
      <c r="I132" s="224"/>
      <c r="J132" s="225">
        <f>ROUND(I132*H132,2)</f>
        <v>0</v>
      </c>
      <c r="K132" s="221" t="s">
        <v>130</v>
      </c>
      <c r="L132" s="44"/>
      <c r="M132" s="226" t="s">
        <v>19</v>
      </c>
      <c r="N132" s="227" t="s">
        <v>40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140</v>
      </c>
      <c r="AT132" s="217" t="s">
        <v>137</v>
      </c>
      <c r="AU132" s="217" t="s">
        <v>76</v>
      </c>
      <c r="AY132" s="17" t="s">
        <v>125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76</v>
      </c>
      <c r="BK132" s="218">
        <f>ROUND(I132*H132,2)</f>
        <v>0</v>
      </c>
      <c r="BL132" s="17" t="s">
        <v>140</v>
      </c>
      <c r="BM132" s="217" t="s">
        <v>554</v>
      </c>
    </row>
    <row r="133" s="2" customFormat="1">
      <c r="A133" s="38"/>
      <c r="B133" s="39"/>
      <c r="C133" s="219" t="s">
        <v>304</v>
      </c>
      <c r="D133" s="219" t="s">
        <v>137</v>
      </c>
      <c r="E133" s="220" t="s">
        <v>555</v>
      </c>
      <c r="F133" s="221" t="s">
        <v>556</v>
      </c>
      <c r="G133" s="222" t="s">
        <v>152</v>
      </c>
      <c r="H133" s="223">
        <v>0.29999999999999999</v>
      </c>
      <c r="I133" s="224"/>
      <c r="J133" s="225">
        <f>ROUND(I133*H133,2)</f>
        <v>0</v>
      </c>
      <c r="K133" s="221" t="s">
        <v>130</v>
      </c>
      <c r="L133" s="44"/>
      <c r="M133" s="226" t="s">
        <v>19</v>
      </c>
      <c r="N133" s="227" t="s">
        <v>40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76</v>
      </c>
      <c r="AT133" s="217" t="s">
        <v>137</v>
      </c>
      <c r="AU133" s="217" t="s">
        <v>76</v>
      </c>
      <c r="AY133" s="17" t="s">
        <v>125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76</v>
      </c>
      <c r="BK133" s="218">
        <f>ROUND(I133*H133,2)</f>
        <v>0</v>
      </c>
      <c r="BL133" s="17" t="s">
        <v>76</v>
      </c>
      <c r="BM133" s="217" t="s">
        <v>557</v>
      </c>
    </row>
    <row r="134" s="2" customFormat="1">
      <c r="A134" s="38"/>
      <c r="B134" s="39"/>
      <c r="C134" s="40"/>
      <c r="D134" s="228" t="s">
        <v>178</v>
      </c>
      <c r="E134" s="40"/>
      <c r="F134" s="229" t="s">
        <v>558</v>
      </c>
      <c r="G134" s="40"/>
      <c r="H134" s="40"/>
      <c r="I134" s="230"/>
      <c r="J134" s="40"/>
      <c r="K134" s="40"/>
      <c r="L134" s="44"/>
      <c r="M134" s="231"/>
      <c r="N134" s="232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178</v>
      </c>
      <c r="AU134" s="17" t="s">
        <v>76</v>
      </c>
    </row>
    <row r="135" s="2" customFormat="1" ht="66.75" customHeight="1">
      <c r="A135" s="38"/>
      <c r="B135" s="39"/>
      <c r="C135" s="219" t="s">
        <v>308</v>
      </c>
      <c r="D135" s="219" t="s">
        <v>137</v>
      </c>
      <c r="E135" s="220" t="s">
        <v>559</v>
      </c>
      <c r="F135" s="221" t="s">
        <v>560</v>
      </c>
      <c r="G135" s="222" t="s">
        <v>152</v>
      </c>
      <c r="H135" s="223">
        <v>0.29999999999999999</v>
      </c>
      <c r="I135" s="224"/>
      <c r="J135" s="225">
        <f>ROUND(I135*H135,2)</f>
        <v>0</v>
      </c>
      <c r="K135" s="221" t="s">
        <v>130</v>
      </c>
      <c r="L135" s="44"/>
      <c r="M135" s="226" t="s">
        <v>19</v>
      </c>
      <c r="N135" s="227" t="s">
        <v>40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76</v>
      </c>
      <c r="AT135" s="217" t="s">
        <v>137</v>
      </c>
      <c r="AU135" s="217" t="s">
        <v>76</v>
      </c>
      <c r="AY135" s="17" t="s">
        <v>125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76</v>
      </c>
      <c r="BK135" s="218">
        <f>ROUND(I135*H135,2)</f>
        <v>0</v>
      </c>
      <c r="BL135" s="17" t="s">
        <v>76</v>
      </c>
      <c r="BM135" s="217" t="s">
        <v>561</v>
      </c>
    </row>
    <row r="136" s="2" customFormat="1">
      <c r="A136" s="38"/>
      <c r="B136" s="39"/>
      <c r="C136" s="40"/>
      <c r="D136" s="228" t="s">
        <v>178</v>
      </c>
      <c r="E136" s="40"/>
      <c r="F136" s="229" t="s">
        <v>558</v>
      </c>
      <c r="G136" s="40"/>
      <c r="H136" s="40"/>
      <c r="I136" s="230"/>
      <c r="J136" s="40"/>
      <c r="K136" s="40"/>
      <c r="L136" s="44"/>
      <c r="M136" s="231"/>
      <c r="N136" s="23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178</v>
      </c>
      <c r="AU136" s="17" t="s">
        <v>76</v>
      </c>
    </row>
    <row r="137" s="2" customFormat="1">
      <c r="A137" s="38"/>
      <c r="B137" s="39"/>
      <c r="C137" s="219" t="s">
        <v>316</v>
      </c>
      <c r="D137" s="219" t="s">
        <v>137</v>
      </c>
      <c r="E137" s="220" t="s">
        <v>562</v>
      </c>
      <c r="F137" s="221" t="s">
        <v>563</v>
      </c>
      <c r="G137" s="222" t="s">
        <v>152</v>
      </c>
      <c r="H137" s="223">
        <v>1</v>
      </c>
      <c r="I137" s="224"/>
      <c r="J137" s="225">
        <f>ROUND(I137*H137,2)</f>
        <v>0</v>
      </c>
      <c r="K137" s="221" t="s">
        <v>130</v>
      </c>
      <c r="L137" s="44"/>
      <c r="M137" s="255" t="s">
        <v>19</v>
      </c>
      <c r="N137" s="256" t="s">
        <v>40</v>
      </c>
      <c r="O137" s="257"/>
      <c r="P137" s="258">
        <f>O137*H137</f>
        <v>0</v>
      </c>
      <c r="Q137" s="258">
        <v>0</v>
      </c>
      <c r="R137" s="258">
        <f>Q137*H137</f>
        <v>0</v>
      </c>
      <c r="S137" s="258">
        <v>0</v>
      </c>
      <c r="T137" s="25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76</v>
      </c>
      <c r="AT137" s="217" t="s">
        <v>137</v>
      </c>
      <c r="AU137" s="217" t="s">
        <v>76</v>
      </c>
      <c r="AY137" s="17" t="s">
        <v>125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76</v>
      </c>
      <c r="BK137" s="218">
        <f>ROUND(I137*H137,2)</f>
        <v>0</v>
      </c>
      <c r="BL137" s="17" t="s">
        <v>76</v>
      </c>
      <c r="BM137" s="217" t="s">
        <v>564</v>
      </c>
    </row>
    <row r="138" s="2" customFormat="1" ht="6.96" customHeight="1">
      <c r="A138" s="38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4JDIOBHUpw2+YKnsjGihZ3Ec9k661quuUIZ+A3V1+Dgq8MINn9laj/n9I61U2Y/zljqlhBdSQKRF9DlfbsN6Fw==" hashValue="QDdpuRqWHXqGH8GaMr+9zyctsAorWd0Sj8N2DgKkd87N5pQf1gbDNwXXjwmxDa6t2JVFxk7vkBo97pwwzG5Rdg==" algorithmName="SHA-512" password="CC35"/>
  <autoFilter ref="C85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565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566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ROUND((SUM(BE86:BE102)),  2)</f>
        <v>0</v>
      </c>
      <c r="G35" s="38"/>
      <c r="H35" s="38"/>
      <c r="I35" s="157">
        <v>0.20999999999999999</v>
      </c>
      <c r="J35" s="156">
        <f>ROUND(((SUM(BE86:BE102))*I35),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ROUND((SUM(BF86:BF102)),  2)</f>
        <v>0</v>
      </c>
      <c r="G36" s="38"/>
      <c r="H36" s="38"/>
      <c r="I36" s="157">
        <v>0.14999999999999999</v>
      </c>
      <c r="J36" s="156">
        <f>ROUND(((SUM(BF86:BF102))*I36),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ROUND((SUM(BG86:BG102)),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ROUND((SUM(BH86:BH102)),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ROUND((SUM(BI86:BI102)),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565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N.z. Poštorná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Boří les - Lednice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100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565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01 - N.z. Poštorná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4. 2. 2021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110</v>
      </c>
      <c r="D85" s="183" t="s">
        <v>54</v>
      </c>
      <c r="E85" s="183" t="s">
        <v>50</v>
      </c>
      <c r="F85" s="183" t="s">
        <v>51</v>
      </c>
      <c r="G85" s="183" t="s">
        <v>111</v>
      </c>
      <c r="H85" s="183" t="s">
        <v>112</v>
      </c>
      <c r="I85" s="183" t="s">
        <v>113</v>
      </c>
      <c r="J85" s="183" t="s">
        <v>106</v>
      </c>
      <c r="K85" s="184" t="s">
        <v>114</v>
      </c>
      <c r="L85" s="185"/>
      <c r="M85" s="92" t="s">
        <v>19</v>
      </c>
      <c r="N85" s="93" t="s">
        <v>39</v>
      </c>
      <c r="O85" s="93" t="s">
        <v>115</v>
      </c>
      <c r="P85" s="93" t="s">
        <v>116</v>
      </c>
      <c r="Q85" s="93" t="s">
        <v>117</v>
      </c>
      <c r="R85" s="93" t="s">
        <v>118</v>
      </c>
      <c r="S85" s="93" t="s">
        <v>119</v>
      </c>
      <c r="T85" s="94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121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107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122</v>
      </c>
      <c r="F87" s="194" t="s">
        <v>123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SUM(P88:P102)</f>
        <v>0</v>
      </c>
      <c r="Q87" s="199"/>
      <c r="R87" s="200">
        <f>SUM(R88:R102)</f>
        <v>0</v>
      </c>
      <c r="S87" s="199"/>
      <c r="T87" s="201">
        <f>SUM(T88:T102)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124</v>
      </c>
      <c r="AT87" s="203" t="s">
        <v>68</v>
      </c>
      <c r="AU87" s="203" t="s">
        <v>69</v>
      </c>
      <c r="AY87" s="202" t="s">
        <v>125</v>
      </c>
      <c r="BK87" s="204">
        <f>SUM(BK88:BK102)</f>
        <v>0</v>
      </c>
    </row>
    <row r="88" s="2" customFormat="1" ht="16.5" customHeight="1">
      <c r="A88" s="38"/>
      <c r="B88" s="39"/>
      <c r="C88" s="219" t="s">
        <v>76</v>
      </c>
      <c r="D88" s="219" t="s">
        <v>137</v>
      </c>
      <c r="E88" s="220" t="s">
        <v>567</v>
      </c>
      <c r="F88" s="221" t="s">
        <v>568</v>
      </c>
      <c r="G88" s="222" t="s">
        <v>152</v>
      </c>
      <c r="H88" s="223">
        <v>2</v>
      </c>
      <c r="I88" s="224"/>
      <c r="J88" s="225">
        <f>ROUND(I88*H88,2)</f>
        <v>0</v>
      </c>
      <c r="K88" s="221" t="s">
        <v>130</v>
      </c>
      <c r="L88" s="44"/>
      <c r="M88" s="226" t="s">
        <v>19</v>
      </c>
      <c r="N88" s="227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76</v>
      </c>
      <c r="AT88" s="217" t="s">
        <v>137</v>
      </c>
      <c r="AU88" s="217" t="s">
        <v>76</v>
      </c>
      <c r="AY88" s="17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76</v>
      </c>
      <c r="BM88" s="217" t="s">
        <v>569</v>
      </c>
    </row>
    <row r="89" s="2" customFormat="1" ht="16.5" customHeight="1">
      <c r="A89" s="38"/>
      <c r="B89" s="39"/>
      <c r="C89" s="219" t="s">
        <v>78</v>
      </c>
      <c r="D89" s="219" t="s">
        <v>137</v>
      </c>
      <c r="E89" s="220" t="s">
        <v>570</v>
      </c>
      <c r="F89" s="221" t="s">
        <v>571</v>
      </c>
      <c r="G89" s="222" t="s">
        <v>152</v>
      </c>
      <c r="H89" s="223">
        <v>1</v>
      </c>
      <c r="I89" s="224"/>
      <c r="J89" s="225">
        <f>ROUND(I89*H89,2)</f>
        <v>0</v>
      </c>
      <c r="K89" s="221" t="s">
        <v>130</v>
      </c>
      <c r="L89" s="44"/>
      <c r="M89" s="226" t="s">
        <v>19</v>
      </c>
      <c r="N89" s="227" t="s">
        <v>40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76</v>
      </c>
      <c r="AT89" s="217" t="s">
        <v>137</v>
      </c>
      <c r="AU89" s="217" t="s">
        <v>76</v>
      </c>
      <c r="AY89" s="17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76</v>
      </c>
      <c r="BK89" s="218">
        <f>ROUND(I89*H89,2)</f>
        <v>0</v>
      </c>
      <c r="BL89" s="17" t="s">
        <v>76</v>
      </c>
      <c r="BM89" s="217" t="s">
        <v>572</v>
      </c>
    </row>
    <row r="90" s="2" customFormat="1">
      <c r="A90" s="38"/>
      <c r="B90" s="39"/>
      <c r="C90" s="219" t="s">
        <v>136</v>
      </c>
      <c r="D90" s="219" t="s">
        <v>137</v>
      </c>
      <c r="E90" s="220" t="s">
        <v>573</v>
      </c>
      <c r="F90" s="221" t="s">
        <v>574</v>
      </c>
      <c r="G90" s="222" t="s">
        <v>152</v>
      </c>
      <c r="H90" s="223">
        <v>1</v>
      </c>
      <c r="I90" s="224"/>
      <c r="J90" s="225">
        <f>ROUND(I90*H90,2)</f>
        <v>0</v>
      </c>
      <c r="K90" s="221" t="s">
        <v>130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76</v>
      </c>
      <c r="AT90" s="217" t="s">
        <v>137</v>
      </c>
      <c r="AU90" s="217" t="s">
        <v>76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76</v>
      </c>
      <c r="BM90" s="217" t="s">
        <v>575</v>
      </c>
    </row>
    <row r="91" s="2" customFormat="1">
      <c r="A91" s="38"/>
      <c r="B91" s="39"/>
      <c r="C91" s="219" t="s">
        <v>124</v>
      </c>
      <c r="D91" s="219" t="s">
        <v>137</v>
      </c>
      <c r="E91" s="220" t="s">
        <v>573</v>
      </c>
      <c r="F91" s="221" t="s">
        <v>574</v>
      </c>
      <c r="G91" s="222" t="s">
        <v>152</v>
      </c>
      <c r="H91" s="223">
        <v>4</v>
      </c>
      <c r="I91" s="224"/>
      <c r="J91" s="225">
        <f>ROUND(I91*H91,2)</f>
        <v>0</v>
      </c>
      <c r="K91" s="221" t="s">
        <v>130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76</v>
      </c>
      <c r="AT91" s="217" t="s">
        <v>137</v>
      </c>
      <c r="AU91" s="217" t="s">
        <v>76</v>
      </c>
      <c r="AY91" s="17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76</v>
      </c>
      <c r="BM91" s="217" t="s">
        <v>576</v>
      </c>
    </row>
    <row r="92" s="2" customFormat="1">
      <c r="A92" s="38"/>
      <c r="B92" s="39"/>
      <c r="C92" s="40"/>
      <c r="D92" s="228" t="s">
        <v>178</v>
      </c>
      <c r="E92" s="40"/>
      <c r="F92" s="229" t="s">
        <v>577</v>
      </c>
      <c r="G92" s="40"/>
      <c r="H92" s="40"/>
      <c r="I92" s="230"/>
      <c r="J92" s="40"/>
      <c r="K92" s="40"/>
      <c r="L92" s="44"/>
      <c r="M92" s="231"/>
      <c r="N92" s="232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178</v>
      </c>
      <c r="AU92" s="17" t="s">
        <v>76</v>
      </c>
    </row>
    <row r="93" s="2" customFormat="1" ht="44.25" customHeight="1">
      <c r="A93" s="38"/>
      <c r="B93" s="39"/>
      <c r="C93" s="219" t="s">
        <v>145</v>
      </c>
      <c r="D93" s="219" t="s">
        <v>137</v>
      </c>
      <c r="E93" s="220" t="s">
        <v>578</v>
      </c>
      <c r="F93" s="221" t="s">
        <v>579</v>
      </c>
      <c r="G93" s="222" t="s">
        <v>152</v>
      </c>
      <c r="H93" s="223">
        <v>5</v>
      </c>
      <c r="I93" s="224"/>
      <c r="J93" s="225">
        <f>ROUND(I93*H93,2)</f>
        <v>0</v>
      </c>
      <c r="K93" s="221" t="s">
        <v>130</v>
      </c>
      <c r="L93" s="44"/>
      <c r="M93" s="226" t="s">
        <v>19</v>
      </c>
      <c r="N93" s="227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76</v>
      </c>
      <c r="AT93" s="217" t="s">
        <v>137</v>
      </c>
      <c r="AU93" s="217" t="s">
        <v>76</v>
      </c>
      <c r="AY93" s="17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76</v>
      </c>
      <c r="BM93" s="217" t="s">
        <v>580</v>
      </c>
    </row>
    <row r="94" s="2" customFormat="1">
      <c r="A94" s="38"/>
      <c r="B94" s="39"/>
      <c r="C94" s="40"/>
      <c r="D94" s="228" t="s">
        <v>178</v>
      </c>
      <c r="E94" s="40"/>
      <c r="F94" s="229" t="s">
        <v>577</v>
      </c>
      <c r="G94" s="40"/>
      <c r="H94" s="40"/>
      <c r="I94" s="230"/>
      <c r="J94" s="40"/>
      <c r="K94" s="40"/>
      <c r="L94" s="44"/>
      <c r="M94" s="231"/>
      <c r="N94" s="23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178</v>
      </c>
      <c r="AU94" s="17" t="s">
        <v>76</v>
      </c>
    </row>
    <row r="95" s="2" customFormat="1" ht="16.5" customHeight="1">
      <c r="A95" s="38"/>
      <c r="B95" s="39"/>
      <c r="C95" s="219" t="s">
        <v>149</v>
      </c>
      <c r="D95" s="219" t="s">
        <v>137</v>
      </c>
      <c r="E95" s="220" t="s">
        <v>581</v>
      </c>
      <c r="F95" s="221" t="s">
        <v>582</v>
      </c>
      <c r="G95" s="222" t="s">
        <v>152</v>
      </c>
      <c r="H95" s="223">
        <v>1</v>
      </c>
      <c r="I95" s="224"/>
      <c r="J95" s="225">
        <f>ROUND(I95*H95,2)</f>
        <v>0</v>
      </c>
      <c r="K95" s="221" t="s">
        <v>130</v>
      </c>
      <c r="L95" s="44"/>
      <c r="M95" s="226" t="s">
        <v>19</v>
      </c>
      <c r="N95" s="227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76</v>
      </c>
      <c r="AT95" s="217" t="s">
        <v>137</v>
      </c>
      <c r="AU95" s="217" t="s">
        <v>76</v>
      </c>
      <c r="AY95" s="17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76</v>
      </c>
      <c r="BM95" s="217" t="s">
        <v>583</v>
      </c>
    </row>
    <row r="96" s="2" customFormat="1" ht="44.25" customHeight="1">
      <c r="A96" s="38"/>
      <c r="B96" s="39"/>
      <c r="C96" s="219" t="s">
        <v>154</v>
      </c>
      <c r="D96" s="219" t="s">
        <v>137</v>
      </c>
      <c r="E96" s="220" t="s">
        <v>584</v>
      </c>
      <c r="F96" s="221" t="s">
        <v>585</v>
      </c>
      <c r="G96" s="222" t="s">
        <v>152</v>
      </c>
      <c r="H96" s="223">
        <v>3</v>
      </c>
      <c r="I96" s="224"/>
      <c r="J96" s="225">
        <f>ROUND(I96*H96,2)</f>
        <v>0</v>
      </c>
      <c r="K96" s="221" t="s">
        <v>130</v>
      </c>
      <c r="L96" s="44"/>
      <c r="M96" s="226" t="s">
        <v>19</v>
      </c>
      <c r="N96" s="227" t="s">
        <v>40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76</v>
      </c>
      <c r="AT96" s="217" t="s">
        <v>137</v>
      </c>
      <c r="AU96" s="217" t="s">
        <v>76</v>
      </c>
      <c r="AY96" s="17" t="s">
        <v>125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76</v>
      </c>
      <c r="BK96" s="218">
        <f>ROUND(I96*H96,2)</f>
        <v>0</v>
      </c>
      <c r="BL96" s="17" t="s">
        <v>76</v>
      </c>
      <c r="BM96" s="217" t="s">
        <v>586</v>
      </c>
    </row>
    <row r="97" s="2" customFormat="1" ht="21.75" customHeight="1">
      <c r="A97" s="38"/>
      <c r="B97" s="39"/>
      <c r="C97" s="219" t="s">
        <v>158</v>
      </c>
      <c r="D97" s="219" t="s">
        <v>137</v>
      </c>
      <c r="E97" s="220" t="s">
        <v>587</v>
      </c>
      <c r="F97" s="221" t="s">
        <v>588</v>
      </c>
      <c r="G97" s="222" t="s">
        <v>152</v>
      </c>
      <c r="H97" s="223">
        <v>1</v>
      </c>
      <c r="I97" s="224"/>
      <c r="J97" s="225">
        <f>ROUND(I97*H97,2)</f>
        <v>0</v>
      </c>
      <c r="K97" s="221" t="s">
        <v>130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76</v>
      </c>
      <c r="AT97" s="217" t="s">
        <v>137</v>
      </c>
      <c r="AU97" s="217" t="s">
        <v>76</v>
      </c>
      <c r="AY97" s="17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76</v>
      </c>
      <c r="BM97" s="217" t="s">
        <v>589</v>
      </c>
    </row>
    <row r="98" s="2" customFormat="1">
      <c r="A98" s="38"/>
      <c r="B98" s="39"/>
      <c r="C98" s="40"/>
      <c r="D98" s="228" t="s">
        <v>178</v>
      </c>
      <c r="E98" s="40"/>
      <c r="F98" s="229" t="s">
        <v>590</v>
      </c>
      <c r="G98" s="40"/>
      <c r="H98" s="40"/>
      <c r="I98" s="230"/>
      <c r="J98" s="40"/>
      <c r="K98" s="40"/>
      <c r="L98" s="44"/>
      <c r="M98" s="231"/>
      <c r="N98" s="23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178</v>
      </c>
      <c r="AU98" s="17" t="s">
        <v>76</v>
      </c>
    </row>
    <row r="99" s="2" customFormat="1">
      <c r="A99" s="38"/>
      <c r="B99" s="39"/>
      <c r="C99" s="219" t="s">
        <v>162</v>
      </c>
      <c r="D99" s="219" t="s">
        <v>137</v>
      </c>
      <c r="E99" s="220" t="s">
        <v>591</v>
      </c>
      <c r="F99" s="221" t="s">
        <v>592</v>
      </c>
      <c r="G99" s="222" t="s">
        <v>152</v>
      </c>
      <c r="H99" s="223">
        <v>1</v>
      </c>
      <c r="I99" s="224"/>
      <c r="J99" s="225">
        <f>ROUND(I99*H99,2)</f>
        <v>0</v>
      </c>
      <c r="K99" s="221" t="s">
        <v>130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76</v>
      </c>
      <c r="AT99" s="217" t="s">
        <v>137</v>
      </c>
      <c r="AU99" s="217" t="s">
        <v>76</v>
      </c>
      <c r="AY99" s="17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76</v>
      </c>
      <c r="BM99" s="217" t="s">
        <v>593</v>
      </c>
    </row>
    <row r="100" s="2" customFormat="1">
      <c r="A100" s="38"/>
      <c r="B100" s="39"/>
      <c r="C100" s="205" t="s">
        <v>166</v>
      </c>
      <c r="D100" s="205" t="s">
        <v>126</v>
      </c>
      <c r="E100" s="206" t="s">
        <v>594</v>
      </c>
      <c r="F100" s="207" t="s">
        <v>595</v>
      </c>
      <c r="G100" s="208" t="s">
        <v>152</v>
      </c>
      <c r="H100" s="209">
        <v>1</v>
      </c>
      <c r="I100" s="210"/>
      <c r="J100" s="211">
        <f>ROUND(I100*H100,2)</f>
        <v>0</v>
      </c>
      <c r="K100" s="207" t="s">
        <v>130</v>
      </c>
      <c r="L100" s="212"/>
      <c r="M100" s="213" t="s">
        <v>19</v>
      </c>
      <c r="N100" s="214" t="s">
        <v>40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131</v>
      </c>
      <c r="AT100" s="217" t="s">
        <v>126</v>
      </c>
      <c r="AU100" s="217" t="s">
        <v>76</v>
      </c>
      <c r="AY100" s="17" t="s">
        <v>125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76</v>
      </c>
      <c r="BK100" s="218">
        <f>ROUND(I100*H100,2)</f>
        <v>0</v>
      </c>
      <c r="BL100" s="17" t="s">
        <v>131</v>
      </c>
      <c r="BM100" s="217" t="s">
        <v>596</v>
      </c>
    </row>
    <row r="101" s="2" customFormat="1" ht="16.5" customHeight="1">
      <c r="A101" s="38"/>
      <c r="B101" s="39"/>
      <c r="C101" s="219" t="s">
        <v>170</v>
      </c>
      <c r="D101" s="219" t="s">
        <v>137</v>
      </c>
      <c r="E101" s="220" t="s">
        <v>597</v>
      </c>
      <c r="F101" s="221" t="s">
        <v>598</v>
      </c>
      <c r="G101" s="222" t="s">
        <v>152</v>
      </c>
      <c r="H101" s="223">
        <v>1</v>
      </c>
      <c r="I101" s="224"/>
      <c r="J101" s="225">
        <f>ROUND(I101*H101,2)</f>
        <v>0</v>
      </c>
      <c r="K101" s="221" t="s">
        <v>130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140</v>
      </c>
      <c r="AT101" s="217" t="s">
        <v>137</v>
      </c>
      <c r="AU101" s="217" t="s">
        <v>76</v>
      </c>
      <c r="AY101" s="17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140</v>
      </c>
      <c r="BM101" s="217" t="s">
        <v>599</v>
      </c>
    </row>
    <row r="102" s="2" customFormat="1" ht="33" customHeight="1">
      <c r="A102" s="38"/>
      <c r="B102" s="39"/>
      <c r="C102" s="219" t="s">
        <v>174</v>
      </c>
      <c r="D102" s="219" t="s">
        <v>137</v>
      </c>
      <c r="E102" s="220" t="s">
        <v>600</v>
      </c>
      <c r="F102" s="221" t="s">
        <v>601</v>
      </c>
      <c r="G102" s="222" t="s">
        <v>152</v>
      </c>
      <c r="H102" s="223">
        <v>1</v>
      </c>
      <c r="I102" s="224"/>
      <c r="J102" s="225">
        <f>ROUND(I102*H102,2)</f>
        <v>0</v>
      </c>
      <c r="K102" s="221" t="s">
        <v>130</v>
      </c>
      <c r="L102" s="44"/>
      <c r="M102" s="255" t="s">
        <v>19</v>
      </c>
      <c r="N102" s="256" t="s">
        <v>40</v>
      </c>
      <c r="O102" s="257"/>
      <c r="P102" s="258">
        <f>O102*H102</f>
        <v>0</v>
      </c>
      <c r="Q102" s="258">
        <v>0</v>
      </c>
      <c r="R102" s="258">
        <f>Q102*H102</f>
        <v>0</v>
      </c>
      <c r="S102" s="258">
        <v>0</v>
      </c>
      <c r="T102" s="25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76</v>
      </c>
      <c r="AT102" s="217" t="s">
        <v>137</v>
      </c>
      <c r="AU102" s="217" t="s">
        <v>76</v>
      </c>
      <c r="AY102" s="17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76</v>
      </c>
      <c r="BM102" s="217" t="s">
        <v>602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gS1YBNqO1jaAa8CuFTr8l3okqerPFPi6yJ5/3T5Zl3EoM2j6uO9VNDU0zDx6sxxLbHOPx2aXbOJ8IYZ9ma+FjQ==" hashValue="WVQPwwF+4pbyefLTF7zP0OsEgZBHi9W/W/g4o+E3ANm05X7yZWWzW4geP1RzdcY8N1c0sZZlPIAp3id4Bd3mUg==" algorithmName="SHA-512" password="CC35"/>
  <autoFilter ref="C85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565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603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ROUND((SUM(BE86:BE104)),  2)</f>
        <v>0</v>
      </c>
      <c r="G35" s="38"/>
      <c r="H35" s="38"/>
      <c r="I35" s="157">
        <v>0.20999999999999999</v>
      </c>
      <c r="J35" s="156">
        <f>ROUND(((SUM(BE86:BE104))*I35),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ROUND((SUM(BF86:BF104)),  2)</f>
        <v>0</v>
      </c>
      <c r="G36" s="38"/>
      <c r="H36" s="38"/>
      <c r="I36" s="157">
        <v>0.14999999999999999</v>
      </c>
      <c r="J36" s="156">
        <f>ROUND(((SUM(BF86:BF104))*I36),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ROUND((SUM(BG86:BG104)),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ROUND((SUM(BH86:BH104)),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ROUND((SUM(BI86:BI104)),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565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N.z. Lednice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Boří les - Lednice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100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565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02 - N.z. Lednice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4. 2. 2021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110</v>
      </c>
      <c r="D85" s="183" t="s">
        <v>54</v>
      </c>
      <c r="E85" s="183" t="s">
        <v>50</v>
      </c>
      <c r="F85" s="183" t="s">
        <v>51</v>
      </c>
      <c r="G85" s="183" t="s">
        <v>111</v>
      </c>
      <c r="H85" s="183" t="s">
        <v>112</v>
      </c>
      <c r="I85" s="183" t="s">
        <v>113</v>
      </c>
      <c r="J85" s="183" t="s">
        <v>106</v>
      </c>
      <c r="K85" s="184" t="s">
        <v>114</v>
      </c>
      <c r="L85" s="185"/>
      <c r="M85" s="92" t="s">
        <v>19</v>
      </c>
      <c r="N85" s="93" t="s">
        <v>39</v>
      </c>
      <c r="O85" s="93" t="s">
        <v>115</v>
      </c>
      <c r="P85" s="93" t="s">
        <v>116</v>
      </c>
      <c r="Q85" s="93" t="s">
        <v>117</v>
      </c>
      <c r="R85" s="93" t="s">
        <v>118</v>
      </c>
      <c r="S85" s="93" t="s">
        <v>119</v>
      </c>
      <c r="T85" s="94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121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107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122</v>
      </c>
      <c r="F87" s="194" t="s">
        <v>123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SUM(P88:P104)</f>
        <v>0</v>
      </c>
      <c r="Q87" s="199"/>
      <c r="R87" s="200">
        <f>SUM(R88:R104)</f>
        <v>0</v>
      </c>
      <c r="S87" s="199"/>
      <c r="T87" s="201">
        <f>SUM(T88:T104)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124</v>
      </c>
      <c r="AT87" s="203" t="s">
        <v>68</v>
      </c>
      <c r="AU87" s="203" t="s">
        <v>69</v>
      </c>
      <c r="AY87" s="202" t="s">
        <v>125</v>
      </c>
      <c r="BK87" s="204">
        <f>SUM(BK88:BK104)</f>
        <v>0</v>
      </c>
    </row>
    <row r="88" s="2" customFormat="1" ht="16.5" customHeight="1">
      <c r="A88" s="38"/>
      <c r="B88" s="39"/>
      <c r="C88" s="219" t="s">
        <v>76</v>
      </c>
      <c r="D88" s="219" t="s">
        <v>137</v>
      </c>
      <c r="E88" s="220" t="s">
        <v>567</v>
      </c>
      <c r="F88" s="221" t="s">
        <v>568</v>
      </c>
      <c r="G88" s="222" t="s">
        <v>152</v>
      </c>
      <c r="H88" s="223">
        <v>1</v>
      </c>
      <c r="I88" s="224"/>
      <c r="J88" s="225">
        <f>ROUND(I88*H88,2)</f>
        <v>0</v>
      </c>
      <c r="K88" s="221" t="s">
        <v>130</v>
      </c>
      <c r="L88" s="44"/>
      <c r="M88" s="226" t="s">
        <v>19</v>
      </c>
      <c r="N88" s="227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76</v>
      </c>
      <c r="AT88" s="217" t="s">
        <v>137</v>
      </c>
      <c r="AU88" s="217" t="s">
        <v>76</v>
      </c>
      <c r="AY88" s="17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76</v>
      </c>
      <c r="BM88" s="217" t="s">
        <v>569</v>
      </c>
    </row>
    <row r="89" s="2" customFormat="1" ht="16.5" customHeight="1">
      <c r="A89" s="38"/>
      <c r="B89" s="39"/>
      <c r="C89" s="219" t="s">
        <v>78</v>
      </c>
      <c r="D89" s="219" t="s">
        <v>137</v>
      </c>
      <c r="E89" s="220" t="s">
        <v>570</v>
      </c>
      <c r="F89" s="221" t="s">
        <v>571</v>
      </c>
      <c r="G89" s="222" t="s">
        <v>152</v>
      </c>
      <c r="H89" s="223">
        <v>2</v>
      </c>
      <c r="I89" s="224"/>
      <c r="J89" s="225">
        <f>ROUND(I89*H89,2)</f>
        <v>0</v>
      </c>
      <c r="K89" s="221" t="s">
        <v>130</v>
      </c>
      <c r="L89" s="44"/>
      <c r="M89" s="226" t="s">
        <v>19</v>
      </c>
      <c r="N89" s="227" t="s">
        <v>40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76</v>
      </c>
      <c r="AT89" s="217" t="s">
        <v>137</v>
      </c>
      <c r="AU89" s="217" t="s">
        <v>76</v>
      </c>
      <c r="AY89" s="17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76</v>
      </c>
      <c r="BK89" s="218">
        <f>ROUND(I89*H89,2)</f>
        <v>0</v>
      </c>
      <c r="BL89" s="17" t="s">
        <v>76</v>
      </c>
      <c r="BM89" s="217" t="s">
        <v>572</v>
      </c>
    </row>
    <row r="90" s="2" customFormat="1" ht="16.5" customHeight="1">
      <c r="A90" s="38"/>
      <c r="B90" s="39"/>
      <c r="C90" s="219" t="s">
        <v>136</v>
      </c>
      <c r="D90" s="219" t="s">
        <v>137</v>
      </c>
      <c r="E90" s="220" t="s">
        <v>604</v>
      </c>
      <c r="F90" s="221" t="s">
        <v>605</v>
      </c>
      <c r="G90" s="222" t="s">
        <v>152</v>
      </c>
      <c r="H90" s="223">
        <v>1</v>
      </c>
      <c r="I90" s="224"/>
      <c r="J90" s="225">
        <f>ROUND(I90*H90,2)</f>
        <v>0</v>
      </c>
      <c r="K90" s="221" t="s">
        <v>130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76</v>
      </c>
      <c r="AT90" s="217" t="s">
        <v>137</v>
      </c>
      <c r="AU90" s="217" t="s">
        <v>76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76</v>
      </c>
      <c r="BM90" s="217" t="s">
        <v>606</v>
      </c>
    </row>
    <row r="91" s="2" customFormat="1">
      <c r="A91" s="38"/>
      <c r="B91" s="39"/>
      <c r="C91" s="219" t="s">
        <v>124</v>
      </c>
      <c r="D91" s="219" t="s">
        <v>137</v>
      </c>
      <c r="E91" s="220" t="s">
        <v>573</v>
      </c>
      <c r="F91" s="221" t="s">
        <v>574</v>
      </c>
      <c r="G91" s="222" t="s">
        <v>152</v>
      </c>
      <c r="H91" s="223">
        <v>2</v>
      </c>
      <c r="I91" s="224"/>
      <c r="J91" s="225">
        <f>ROUND(I91*H91,2)</f>
        <v>0</v>
      </c>
      <c r="K91" s="221" t="s">
        <v>130</v>
      </c>
      <c r="L91" s="44"/>
      <c r="M91" s="226" t="s">
        <v>19</v>
      </c>
      <c r="N91" s="227" t="s">
        <v>40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76</v>
      </c>
      <c r="AT91" s="217" t="s">
        <v>137</v>
      </c>
      <c r="AU91" s="217" t="s">
        <v>76</v>
      </c>
      <c r="AY91" s="17" t="s">
        <v>125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76</v>
      </c>
      <c r="BK91" s="218">
        <f>ROUND(I91*H91,2)</f>
        <v>0</v>
      </c>
      <c r="BL91" s="17" t="s">
        <v>76</v>
      </c>
      <c r="BM91" s="217" t="s">
        <v>575</v>
      </c>
    </row>
    <row r="92" s="2" customFormat="1" ht="44.25" customHeight="1">
      <c r="A92" s="38"/>
      <c r="B92" s="39"/>
      <c r="C92" s="219" t="s">
        <v>145</v>
      </c>
      <c r="D92" s="219" t="s">
        <v>137</v>
      </c>
      <c r="E92" s="220" t="s">
        <v>578</v>
      </c>
      <c r="F92" s="221" t="s">
        <v>579</v>
      </c>
      <c r="G92" s="222" t="s">
        <v>152</v>
      </c>
      <c r="H92" s="223">
        <v>1</v>
      </c>
      <c r="I92" s="224"/>
      <c r="J92" s="225">
        <f>ROUND(I92*H92,2)</f>
        <v>0</v>
      </c>
      <c r="K92" s="221" t="s">
        <v>130</v>
      </c>
      <c r="L92" s="44"/>
      <c r="M92" s="226" t="s">
        <v>19</v>
      </c>
      <c r="N92" s="227" t="s">
        <v>40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76</v>
      </c>
      <c r="AT92" s="217" t="s">
        <v>137</v>
      </c>
      <c r="AU92" s="217" t="s">
        <v>76</v>
      </c>
      <c r="AY92" s="17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76</v>
      </c>
      <c r="BM92" s="217" t="s">
        <v>607</v>
      </c>
    </row>
    <row r="93" s="2" customFormat="1">
      <c r="A93" s="38"/>
      <c r="B93" s="39"/>
      <c r="C93" s="219" t="s">
        <v>149</v>
      </c>
      <c r="D93" s="219" t="s">
        <v>137</v>
      </c>
      <c r="E93" s="220" t="s">
        <v>573</v>
      </c>
      <c r="F93" s="221" t="s">
        <v>574</v>
      </c>
      <c r="G93" s="222" t="s">
        <v>152</v>
      </c>
      <c r="H93" s="223">
        <v>5</v>
      </c>
      <c r="I93" s="224"/>
      <c r="J93" s="225">
        <f>ROUND(I93*H93,2)</f>
        <v>0</v>
      </c>
      <c r="K93" s="221" t="s">
        <v>130</v>
      </c>
      <c r="L93" s="44"/>
      <c r="M93" s="226" t="s">
        <v>19</v>
      </c>
      <c r="N93" s="227" t="s">
        <v>40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76</v>
      </c>
      <c r="AT93" s="217" t="s">
        <v>137</v>
      </c>
      <c r="AU93" s="217" t="s">
        <v>76</v>
      </c>
      <c r="AY93" s="17" t="s">
        <v>125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76</v>
      </c>
      <c r="BK93" s="218">
        <f>ROUND(I93*H93,2)</f>
        <v>0</v>
      </c>
      <c r="BL93" s="17" t="s">
        <v>76</v>
      </c>
      <c r="BM93" s="217" t="s">
        <v>576</v>
      </c>
    </row>
    <row r="94" s="2" customFormat="1">
      <c r="A94" s="38"/>
      <c r="B94" s="39"/>
      <c r="C94" s="40"/>
      <c r="D94" s="228" t="s">
        <v>178</v>
      </c>
      <c r="E94" s="40"/>
      <c r="F94" s="229" t="s">
        <v>577</v>
      </c>
      <c r="G94" s="40"/>
      <c r="H94" s="40"/>
      <c r="I94" s="230"/>
      <c r="J94" s="40"/>
      <c r="K94" s="40"/>
      <c r="L94" s="44"/>
      <c r="M94" s="231"/>
      <c r="N94" s="23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178</v>
      </c>
      <c r="AU94" s="17" t="s">
        <v>76</v>
      </c>
    </row>
    <row r="95" s="2" customFormat="1" ht="44.25" customHeight="1">
      <c r="A95" s="38"/>
      <c r="B95" s="39"/>
      <c r="C95" s="219" t="s">
        <v>154</v>
      </c>
      <c r="D95" s="219" t="s">
        <v>137</v>
      </c>
      <c r="E95" s="220" t="s">
        <v>578</v>
      </c>
      <c r="F95" s="221" t="s">
        <v>579</v>
      </c>
      <c r="G95" s="222" t="s">
        <v>152</v>
      </c>
      <c r="H95" s="223">
        <v>7</v>
      </c>
      <c r="I95" s="224"/>
      <c r="J95" s="225">
        <f>ROUND(I95*H95,2)</f>
        <v>0</v>
      </c>
      <c r="K95" s="221" t="s">
        <v>130</v>
      </c>
      <c r="L95" s="44"/>
      <c r="M95" s="226" t="s">
        <v>19</v>
      </c>
      <c r="N95" s="227" t="s">
        <v>40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76</v>
      </c>
      <c r="AT95" s="217" t="s">
        <v>137</v>
      </c>
      <c r="AU95" s="217" t="s">
        <v>76</v>
      </c>
      <c r="AY95" s="17" t="s">
        <v>125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76</v>
      </c>
      <c r="BK95" s="218">
        <f>ROUND(I95*H95,2)</f>
        <v>0</v>
      </c>
      <c r="BL95" s="17" t="s">
        <v>76</v>
      </c>
      <c r="BM95" s="217" t="s">
        <v>580</v>
      </c>
    </row>
    <row r="96" s="2" customFormat="1">
      <c r="A96" s="38"/>
      <c r="B96" s="39"/>
      <c r="C96" s="40"/>
      <c r="D96" s="228" t="s">
        <v>178</v>
      </c>
      <c r="E96" s="40"/>
      <c r="F96" s="229" t="s">
        <v>577</v>
      </c>
      <c r="G96" s="40"/>
      <c r="H96" s="40"/>
      <c r="I96" s="230"/>
      <c r="J96" s="40"/>
      <c r="K96" s="40"/>
      <c r="L96" s="44"/>
      <c r="M96" s="231"/>
      <c r="N96" s="23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178</v>
      </c>
      <c r="AU96" s="17" t="s">
        <v>76</v>
      </c>
    </row>
    <row r="97" s="2" customFormat="1" ht="16.5" customHeight="1">
      <c r="A97" s="38"/>
      <c r="B97" s="39"/>
      <c r="C97" s="219" t="s">
        <v>158</v>
      </c>
      <c r="D97" s="219" t="s">
        <v>137</v>
      </c>
      <c r="E97" s="220" t="s">
        <v>581</v>
      </c>
      <c r="F97" s="221" t="s">
        <v>582</v>
      </c>
      <c r="G97" s="222" t="s">
        <v>152</v>
      </c>
      <c r="H97" s="223">
        <v>2</v>
      </c>
      <c r="I97" s="224"/>
      <c r="J97" s="225">
        <f>ROUND(I97*H97,2)</f>
        <v>0</v>
      </c>
      <c r="K97" s="221" t="s">
        <v>130</v>
      </c>
      <c r="L97" s="44"/>
      <c r="M97" s="226" t="s">
        <v>19</v>
      </c>
      <c r="N97" s="227" t="s">
        <v>40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76</v>
      </c>
      <c r="AT97" s="217" t="s">
        <v>137</v>
      </c>
      <c r="AU97" s="217" t="s">
        <v>76</v>
      </c>
      <c r="AY97" s="17" t="s">
        <v>125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76</v>
      </c>
      <c r="BK97" s="218">
        <f>ROUND(I97*H97,2)</f>
        <v>0</v>
      </c>
      <c r="BL97" s="17" t="s">
        <v>76</v>
      </c>
      <c r="BM97" s="217" t="s">
        <v>608</v>
      </c>
    </row>
    <row r="98" s="2" customFormat="1" ht="44.25" customHeight="1">
      <c r="A98" s="38"/>
      <c r="B98" s="39"/>
      <c r="C98" s="219" t="s">
        <v>162</v>
      </c>
      <c r="D98" s="219" t="s">
        <v>137</v>
      </c>
      <c r="E98" s="220" t="s">
        <v>584</v>
      </c>
      <c r="F98" s="221" t="s">
        <v>585</v>
      </c>
      <c r="G98" s="222" t="s">
        <v>152</v>
      </c>
      <c r="H98" s="223">
        <v>4</v>
      </c>
      <c r="I98" s="224"/>
      <c r="J98" s="225">
        <f>ROUND(I98*H98,2)</f>
        <v>0</v>
      </c>
      <c r="K98" s="221" t="s">
        <v>130</v>
      </c>
      <c r="L98" s="44"/>
      <c r="M98" s="226" t="s">
        <v>19</v>
      </c>
      <c r="N98" s="227" t="s">
        <v>40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76</v>
      </c>
      <c r="AT98" s="217" t="s">
        <v>137</v>
      </c>
      <c r="AU98" s="217" t="s">
        <v>76</v>
      </c>
      <c r="AY98" s="17" t="s">
        <v>125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76</v>
      </c>
      <c r="BK98" s="218">
        <f>ROUND(I98*H98,2)</f>
        <v>0</v>
      </c>
      <c r="BL98" s="17" t="s">
        <v>76</v>
      </c>
      <c r="BM98" s="217" t="s">
        <v>586</v>
      </c>
    </row>
    <row r="99" s="2" customFormat="1" ht="21.75" customHeight="1">
      <c r="A99" s="38"/>
      <c r="B99" s="39"/>
      <c r="C99" s="219" t="s">
        <v>166</v>
      </c>
      <c r="D99" s="219" t="s">
        <v>137</v>
      </c>
      <c r="E99" s="220" t="s">
        <v>587</v>
      </c>
      <c r="F99" s="221" t="s">
        <v>588</v>
      </c>
      <c r="G99" s="222" t="s">
        <v>152</v>
      </c>
      <c r="H99" s="223">
        <v>1</v>
      </c>
      <c r="I99" s="224"/>
      <c r="J99" s="225">
        <f>ROUND(I99*H99,2)</f>
        <v>0</v>
      </c>
      <c r="K99" s="221" t="s">
        <v>130</v>
      </c>
      <c r="L99" s="44"/>
      <c r="M99" s="226" t="s">
        <v>19</v>
      </c>
      <c r="N99" s="227" t="s">
        <v>40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76</v>
      </c>
      <c r="AT99" s="217" t="s">
        <v>137</v>
      </c>
      <c r="AU99" s="217" t="s">
        <v>76</v>
      </c>
      <c r="AY99" s="17" t="s">
        <v>125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76</v>
      </c>
      <c r="BK99" s="218">
        <f>ROUND(I99*H99,2)</f>
        <v>0</v>
      </c>
      <c r="BL99" s="17" t="s">
        <v>76</v>
      </c>
      <c r="BM99" s="217" t="s">
        <v>589</v>
      </c>
    </row>
    <row r="100" s="2" customFormat="1">
      <c r="A100" s="38"/>
      <c r="B100" s="39"/>
      <c r="C100" s="40"/>
      <c r="D100" s="228" t="s">
        <v>178</v>
      </c>
      <c r="E100" s="40"/>
      <c r="F100" s="229" t="s">
        <v>590</v>
      </c>
      <c r="G100" s="40"/>
      <c r="H100" s="40"/>
      <c r="I100" s="230"/>
      <c r="J100" s="40"/>
      <c r="K100" s="40"/>
      <c r="L100" s="44"/>
      <c r="M100" s="231"/>
      <c r="N100" s="23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178</v>
      </c>
      <c r="AU100" s="17" t="s">
        <v>76</v>
      </c>
    </row>
    <row r="101" s="2" customFormat="1">
      <c r="A101" s="38"/>
      <c r="B101" s="39"/>
      <c r="C101" s="219" t="s">
        <v>170</v>
      </c>
      <c r="D101" s="219" t="s">
        <v>137</v>
      </c>
      <c r="E101" s="220" t="s">
        <v>591</v>
      </c>
      <c r="F101" s="221" t="s">
        <v>592</v>
      </c>
      <c r="G101" s="222" t="s">
        <v>152</v>
      </c>
      <c r="H101" s="223">
        <v>1</v>
      </c>
      <c r="I101" s="224"/>
      <c r="J101" s="225">
        <f>ROUND(I101*H101,2)</f>
        <v>0</v>
      </c>
      <c r="K101" s="221" t="s">
        <v>130</v>
      </c>
      <c r="L101" s="44"/>
      <c r="M101" s="226" t="s">
        <v>19</v>
      </c>
      <c r="N101" s="227" t="s">
        <v>40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76</v>
      </c>
      <c r="AT101" s="217" t="s">
        <v>137</v>
      </c>
      <c r="AU101" s="217" t="s">
        <v>76</v>
      </c>
      <c r="AY101" s="17" t="s">
        <v>125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76</v>
      </c>
      <c r="BK101" s="218">
        <f>ROUND(I101*H101,2)</f>
        <v>0</v>
      </c>
      <c r="BL101" s="17" t="s">
        <v>76</v>
      </c>
      <c r="BM101" s="217" t="s">
        <v>609</v>
      </c>
    </row>
    <row r="102" s="2" customFormat="1">
      <c r="A102" s="38"/>
      <c r="B102" s="39"/>
      <c r="C102" s="205" t="s">
        <v>174</v>
      </c>
      <c r="D102" s="205" t="s">
        <v>126</v>
      </c>
      <c r="E102" s="206" t="s">
        <v>594</v>
      </c>
      <c r="F102" s="207" t="s">
        <v>595</v>
      </c>
      <c r="G102" s="208" t="s">
        <v>152</v>
      </c>
      <c r="H102" s="209">
        <v>1</v>
      </c>
      <c r="I102" s="210"/>
      <c r="J102" s="211">
        <f>ROUND(I102*H102,2)</f>
        <v>0</v>
      </c>
      <c r="K102" s="207" t="s">
        <v>130</v>
      </c>
      <c r="L102" s="212"/>
      <c r="M102" s="213" t="s">
        <v>19</v>
      </c>
      <c r="N102" s="214" t="s">
        <v>40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131</v>
      </c>
      <c r="AT102" s="217" t="s">
        <v>126</v>
      </c>
      <c r="AU102" s="217" t="s">
        <v>76</v>
      </c>
      <c r="AY102" s="17" t="s">
        <v>125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76</v>
      </c>
      <c r="BK102" s="218">
        <f>ROUND(I102*H102,2)</f>
        <v>0</v>
      </c>
      <c r="BL102" s="17" t="s">
        <v>131</v>
      </c>
      <c r="BM102" s="217" t="s">
        <v>610</v>
      </c>
    </row>
    <row r="103" s="2" customFormat="1" ht="16.5" customHeight="1">
      <c r="A103" s="38"/>
      <c r="B103" s="39"/>
      <c r="C103" s="219" t="s">
        <v>180</v>
      </c>
      <c r="D103" s="219" t="s">
        <v>137</v>
      </c>
      <c r="E103" s="220" t="s">
        <v>597</v>
      </c>
      <c r="F103" s="221" t="s">
        <v>598</v>
      </c>
      <c r="G103" s="222" t="s">
        <v>152</v>
      </c>
      <c r="H103" s="223">
        <v>1</v>
      </c>
      <c r="I103" s="224"/>
      <c r="J103" s="225">
        <f>ROUND(I103*H103,2)</f>
        <v>0</v>
      </c>
      <c r="K103" s="221" t="s">
        <v>130</v>
      </c>
      <c r="L103" s="44"/>
      <c r="M103" s="226" t="s">
        <v>19</v>
      </c>
      <c r="N103" s="227" t="s">
        <v>40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140</v>
      </c>
      <c r="AT103" s="217" t="s">
        <v>137</v>
      </c>
      <c r="AU103" s="217" t="s">
        <v>76</v>
      </c>
      <c r="AY103" s="17" t="s">
        <v>125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76</v>
      </c>
      <c r="BK103" s="218">
        <f>ROUND(I103*H103,2)</f>
        <v>0</v>
      </c>
      <c r="BL103" s="17" t="s">
        <v>140</v>
      </c>
      <c r="BM103" s="217" t="s">
        <v>611</v>
      </c>
    </row>
    <row r="104" s="2" customFormat="1" ht="33" customHeight="1">
      <c r="A104" s="38"/>
      <c r="B104" s="39"/>
      <c r="C104" s="219" t="s">
        <v>184</v>
      </c>
      <c r="D104" s="219" t="s">
        <v>137</v>
      </c>
      <c r="E104" s="220" t="s">
        <v>600</v>
      </c>
      <c r="F104" s="221" t="s">
        <v>601</v>
      </c>
      <c r="G104" s="222" t="s">
        <v>152</v>
      </c>
      <c r="H104" s="223">
        <v>1</v>
      </c>
      <c r="I104" s="224"/>
      <c r="J104" s="225">
        <f>ROUND(I104*H104,2)</f>
        <v>0</v>
      </c>
      <c r="K104" s="221" t="s">
        <v>130</v>
      </c>
      <c r="L104" s="44"/>
      <c r="M104" s="255" t="s">
        <v>19</v>
      </c>
      <c r="N104" s="256" t="s">
        <v>40</v>
      </c>
      <c r="O104" s="257"/>
      <c r="P104" s="258">
        <f>O104*H104</f>
        <v>0</v>
      </c>
      <c r="Q104" s="258">
        <v>0</v>
      </c>
      <c r="R104" s="258">
        <f>Q104*H104</f>
        <v>0</v>
      </c>
      <c r="S104" s="258">
        <v>0</v>
      </c>
      <c r="T104" s="25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76</v>
      </c>
      <c r="AT104" s="217" t="s">
        <v>137</v>
      </c>
      <c r="AU104" s="217" t="s">
        <v>76</v>
      </c>
      <c r="AY104" s="17" t="s">
        <v>125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76</v>
      </c>
      <c r="BK104" s="218">
        <f>ROUND(I104*H104,2)</f>
        <v>0</v>
      </c>
      <c r="BL104" s="17" t="s">
        <v>76</v>
      </c>
      <c r="BM104" s="217" t="s">
        <v>612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GGUFgDV51lTIEvGM1XiLUtEgG570EOh7GltPqYUZiwfp2G/4TfeICM3fqSWPy1y3jAlDHGhT0NZn62exc3KZjA==" hashValue="XHZr+Dey/NT8W54ZIAusfZPaUWwW1dlWU9/Y/jYYXzC0c8eGJCq54KaFHOVa6Piw39brdIF1+d5eM+PGf4xQtg==" algorithmName="SHA-512" password="CC35"/>
  <autoFilter ref="C85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1" customFormat="1" ht="12" customHeight="1">
      <c r="B8" s="20"/>
      <c r="D8" s="142" t="s">
        <v>100</v>
      </c>
      <c r="L8" s="20"/>
    </row>
    <row r="9" s="2" customFormat="1" ht="16.5" customHeight="1">
      <c r="A9" s="38"/>
      <c r="B9" s="44"/>
      <c r="C9" s="38"/>
      <c r="D9" s="38"/>
      <c r="E9" s="143" t="s">
        <v>565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102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613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4. 2. 2021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27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27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27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27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33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35</v>
      </c>
      <c r="E32" s="38"/>
      <c r="F32" s="38"/>
      <c r="G32" s="38"/>
      <c r="H32" s="38"/>
      <c r="I32" s="38"/>
      <c r="J32" s="153">
        <f>ROUND(J86,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37</v>
      </c>
      <c r="G34" s="38"/>
      <c r="H34" s="38"/>
      <c r="I34" s="154" t="s">
        <v>36</v>
      </c>
      <c r="J34" s="154" t="s">
        <v>38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39</v>
      </c>
      <c r="E35" s="142" t="s">
        <v>40</v>
      </c>
      <c r="F35" s="156">
        <f>ROUND((SUM(BE86:BE90)),  2)</f>
        <v>0</v>
      </c>
      <c r="G35" s="38"/>
      <c r="H35" s="38"/>
      <c r="I35" s="157">
        <v>0.20999999999999999</v>
      </c>
      <c r="J35" s="156">
        <f>ROUND(((SUM(BE86:BE90))*I35),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41</v>
      </c>
      <c r="F36" s="156">
        <f>ROUND((SUM(BF86:BF90)),  2)</f>
        <v>0</v>
      </c>
      <c r="G36" s="38"/>
      <c r="H36" s="38"/>
      <c r="I36" s="157">
        <v>0.14999999999999999</v>
      </c>
      <c r="J36" s="156">
        <f>ROUND(((SUM(BF86:BF90))*I36),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56">
        <f>ROUND((SUM(BG86:BG90)),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43</v>
      </c>
      <c r="F38" s="156">
        <f>ROUND((SUM(BH86:BH90)),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44</v>
      </c>
      <c r="F39" s="156">
        <f>ROUND((SUM(BI86:BI90)),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zabezpečení a výstroje trati Boří les - Lednice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565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Boří les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2" t="str">
        <f>IF(J14="","",J14)</f>
        <v>4. 2. 2021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30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32" t="s">
        <v>32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67</v>
      </c>
      <c r="D63" s="40"/>
      <c r="E63" s="40"/>
      <c r="F63" s="40"/>
      <c r="G63" s="40"/>
      <c r="H63" s="40"/>
      <c r="I63" s="40"/>
      <c r="J63" s="102">
        <f>J86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J87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zabezpečení a výstroje trati Boří les - Lednice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100</v>
      </c>
      <c r="D75" s="22"/>
      <c r="E75" s="22"/>
      <c r="F75" s="22"/>
      <c r="G75" s="22"/>
      <c r="H75" s="22"/>
      <c r="I75" s="22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69" t="s">
        <v>565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03 - Boří les</v>
      </c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32" t="s">
        <v>23</v>
      </c>
      <c r="J80" s="72" t="str">
        <f>IF(J14="","",J14)</f>
        <v>4. 2. 2021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32" t="s">
        <v>30</v>
      </c>
      <c r="J82" s="36" t="str">
        <f>E23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32" t="s">
        <v>32</v>
      </c>
      <c r="J83" s="36" t="str">
        <f>E26</f>
        <v xml:space="preserve"> 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80"/>
      <c r="B85" s="181"/>
      <c r="C85" s="182" t="s">
        <v>110</v>
      </c>
      <c r="D85" s="183" t="s">
        <v>54</v>
      </c>
      <c r="E85" s="183" t="s">
        <v>50</v>
      </c>
      <c r="F85" s="183" t="s">
        <v>51</v>
      </c>
      <c r="G85" s="183" t="s">
        <v>111</v>
      </c>
      <c r="H85" s="183" t="s">
        <v>112</v>
      </c>
      <c r="I85" s="183" t="s">
        <v>113</v>
      </c>
      <c r="J85" s="183" t="s">
        <v>106</v>
      </c>
      <c r="K85" s="184" t="s">
        <v>114</v>
      </c>
      <c r="L85" s="185"/>
      <c r="M85" s="92" t="s">
        <v>19</v>
      </c>
      <c r="N85" s="93" t="s">
        <v>39</v>
      </c>
      <c r="O85" s="93" t="s">
        <v>115</v>
      </c>
      <c r="P85" s="93" t="s">
        <v>116</v>
      </c>
      <c r="Q85" s="93" t="s">
        <v>117</v>
      </c>
      <c r="R85" s="93" t="s">
        <v>118</v>
      </c>
      <c r="S85" s="93" t="s">
        <v>119</v>
      </c>
      <c r="T85" s="94" t="s">
        <v>120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8"/>
      <c r="B86" s="39"/>
      <c r="C86" s="99" t="s">
        <v>121</v>
      </c>
      <c r="D86" s="40"/>
      <c r="E86" s="40"/>
      <c r="F86" s="40"/>
      <c r="G86" s="40"/>
      <c r="H86" s="40"/>
      <c r="I86" s="40"/>
      <c r="J86" s="186">
        <f>BK86</f>
        <v>0</v>
      </c>
      <c r="K86" s="40"/>
      <c r="L86" s="44"/>
      <c r="M86" s="95"/>
      <c r="N86" s="187"/>
      <c r="O86" s="96"/>
      <c r="P86" s="188">
        <f>P87</f>
        <v>0</v>
      </c>
      <c r="Q86" s="96"/>
      <c r="R86" s="188">
        <f>R87</f>
        <v>0</v>
      </c>
      <c r="S86" s="96"/>
      <c r="T86" s="18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107</v>
      </c>
      <c r="BK86" s="190">
        <f>BK87</f>
        <v>0</v>
      </c>
    </row>
    <row r="87" s="11" customFormat="1" ht="25.92" customHeight="1">
      <c r="A87" s="11"/>
      <c r="B87" s="191"/>
      <c r="C87" s="192"/>
      <c r="D87" s="193" t="s">
        <v>68</v>
      </c>
      <c r="E87" s="194" t="s">
        <v>122</v>
      </c>
      <c r="F87" s="194" t="s">
        <v>123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SUM(P88:P90)</f>
        <v>0</v>
      </c>
      <c r="Q87" s="199"/>
      <c r="R87" s="200">
        <f>SUM(R88:R90)</f>
        <v>0</v>
      </c>
      <c r="S87" s="199"/>
      <c r="T87" s="201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2" t="s">
        <v>124</v>
      </c>
      <c r="AT87" s="203" t="s">
        <v>68</v>
      </c>
      <c r="AU87" s="203" t="s">
        <v>69</v>
      </c>
      <c r="AY87" s="202" t="s">
        <v>125</v>
      </c>
      <c r="BK87" s="204">
        <f>SUM(BK88:BK90)</f>
        <v>0</v>
      </c>
    </row>
    <row r="88" s="2" customFormat="1">
      <c r="A88" s="38"/>
      <c r="B88" s="39"/>
      <c r="C88" s="219" t="s">
        <v>76</v>
      </c>
      <c r="D88" s="219" t="s">
        <v>137</v>
      </c>
      <c r="E88" s="220" t="s">
        <v>614</v>
      </c>
      <c r="F88" s="221" t="s">
        <v>615</v>
      </c>
      <c r="G88" s="222" t="s">
        <v>152</v>
      </c>
      <c r="H88" s="223">
        <v>1</v>
      </c>
      <c r="I88" s="224"/>
      <c r="J88" s="225">
        <f>ROUND(I88*H88,2)</f>
        <v>0</v>
      </c>
      <c r="K88" s="221" t="s">
        <v>130</v>
      </c>
      <c r="L88" s="44"/>
      <c r="M88" s="226" t="s">
        <v>19</v>
      </c>
      <c r="N88" s="227" t="s">
        <v>40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76</v>
      </c>
      <c r="AT88" s="217" t="s">
        <v>137</v>
      </c>
      <c r="AU88" s="217" t="s">
        <v>76</v>
      </c>
      <c r="AY88" s="17" t="s">
        <v>125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76</v>
      </c>
      <c r="BK88" s="218">
        <f>ROUND(I88*H88,2)</f>
        <v>0</v>
      </c>
      <c r="BL88" s="17" t="s">
        <v>76</v>
      </c>
      <c r="BM88" s="217" t="s">
        <v>616</v>
      </c>
    </row>
    <row r="89" s="2" customFormat="1" ht="16.5" customHeight="1">
      <c r="A89" s="38"/>
      <c r="B89" s="39"/>
      <c r="C89" s="219" t="s">
        <v>78</v>
      </c>
      <c r="D89" s="219" t="s">
        <v>137</v>
      </c>
      <c r="E89" s="220" t="s">
        <v>617</v>
      </c>
      <c r="F89" s="221" t="s">
        <v>618</v>
      </c>
      <c r="G89" s="222" t="s">
        <v>535</v>
      </c>
      <c r="H89" s="223">
        <v>20</v>
      </c>
      <c r="I89" s="224"/>
      <c r="J89" s="225">
        <f>ROUND(I89*H89,2)</f>
        <v>0</v>
      </c>
      <c r="K89" s="221" t="s">
        <v>19</v>
      </c>
      <c r="L89" s="44"/>
      <c r="M89" s="226" t="s">
        <v>19</v>
      </c>
      <c r="N89" s="227" t="s">
        <v>40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140</v>
      </c>
      <c r="AT89" s="217" t="s">
        <v>137</v>
      </c>
      <c r="AU89" s="217" t="s">
        <v>76</v>
      </c>
      <c r="AY89" s="17" t="s">
        <v>125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76</v>
      </c>
      <c r="BK89" s="218">
        <f>ROUND(I89*H89,2)</f>
        <v>0</v>
      </c>
      <c r="BL89" s="17" t="s">
        <v>140</v>
      </c>
      <c r="BM89" s="217" t="s">
        <v>619</v>
      </c>
    </row>
    <row r="90" s="2" customFormat="1">
      <c r="A90" s="38"/>
      <c r="B90" s="39"/>
      <c r="C90" s="40"/>
      <c r="D90" s="228" t="s">
        <v>178</v>
      </c>
      <c r="E90" s="40"/>
      <c r="F90" s="229" t="s">
        <v>620</v>
      </c>
      <c r="G90" s="40"/>
      <c r="H90" s="40"/>
      <c r="I90" s="230"/>
      <c r="J90" s="40"/>
      <c r="K90" s="40"/>
      <c r="L90" s="44"/>
      <c r="M90" s="267"/>
      <c r="N90" s="268"/>
      <c r="O90" s="257"/>
      <c r="P90" s="257"/>
      <c r="Q90" s="257"/>
      <c r="R90" s="257"/>
      <c r="S90" s="257"/>
      <c r="T90" s="269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178</v>
      </c>
      <c r="AU90" s="17" t="s">
        <v>76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crElcDauQDOQWTww1sUKQTqWze/IdG4Il4bzUuhIgZPIrt4dsTiph4ywK84yYl+spoeTuXuDUAjF5lTNrZut8w==" hashValue="CqIi6RXyfh9lOVCh/nBM++eXurTxKdCcRvfjBhhV5HigsOq5Ky3tx+qV1MRWeYu2dZxCrdifhOCIHvgZ6UfH1Q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78</v>
      </c>
    </row>
    <row r="4" s="1" customFormat="1" ht="24.96" customHeight="1">
      <c r="B4" s="20"/>
      <c r="D4" s="140" t="s">
        <v>99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zabezpečení a výstroje trati Boří les - Lednice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100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621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4. 2. 2021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27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27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27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27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33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35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37</v>
      </c>
      <c r="G32" s="38"/>
      <c r="H32" s="38"/>
      <c r="I32" s="154" t="s">
        <v>36</v>
      </c>
      <c r="J32" s="154" t="s">
        <v>38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39</v>
      </c>
      <c r="E33" s="142" t="s">
        <v>40</v>
      </c>
      <c r="F33" s="156">
        <f>ROUND((SUM(BE81:BE92)),  2)</f>
        <v>0</v>
      </c>
      <c r="G33" s="38"/>
      <c r="H33" s="38"/>
      <c r="I33" s="157">
        <v>0.20999999999999999</v>
      </c>
      <c r="J33" s="156">
        <f>ROUND(((SUM(BE81:BE92))*I33),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56">
        <f>ROUND((SUM(BF81:BF92)),  2)</f>
        <v>0</v>
      </c>
      <c r="G34" s="38"/>
      <c r="H34" s="38"/>
      <c r="I34" s="157">
        <v>0.14999999999999999</v>
      </c>
      <c r="J34" s="156">
        <f>ROUND(((SUM(BF81:BF92))*I34),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56">
        <f>ROUND((SUM(BG81:BG92)),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56">
        <f>ROUND((SUM(BH81:BH92)),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56">
        <f>ROUND((SUM(BI81:BI92)),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zabezpečení a výstroje trati Boří les - Lednice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100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VON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4. 2. 2021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67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s="9" customFormat="1" ht="24.96" customHeight="1">
      <c r="A60" s="9"/>
      <c r="B60" s="174"/>
      <c r="C60" s="175"/>
      <c r="D60" s="176" t="s">
        <v>622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4"/>
      <c r="C61" s="175"/>
      <c r="D61" s="176" t="s">
        <v>623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109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Oprava zabezpečení a výstroje trati Boří les - Lednice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100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03 - VON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4. 2. 2021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30</v>
      </c>
      <c r="J77" s="36" t="str">
        <f>E21</f>
        <v xml:space="preserve"> 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28</v>
      </c>
      <c r="D78" s="40"/>
      <c r="E78" s="40"/>
      <c r="F78" s="27" t="str">
        <f>IF(E18="","",E18)</f>
        <v>Vyplň údaj</v>
      </c>
      <c r="G78" s="40"/>
      <c r="H78" s="40"/>
      <c r="I78" s="32" t="s">
        <v>32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80"/>
      <c r="B80" s="181"/>
      <c r="C80" s="182" t="s">
        <v>110</v>
      </c>
      <c r="D80" s="183" t="s">
        <v>54</v>
      </c>
      <c r="E80" s="183" t="s">
        <v>50</v>
      </c>
      <c r="F80" s="183" t="s">
        <v>51</v>
      </c>
      <c r="G80" s="183" t="s">
        <v>111</v>
      </c>
      <c r="H80" s="183" t="s">
        <v>112</v>
      </c>
      <c r="I80" s="183" t="s">
        <v>113</v>
      </c>
      <c r="J80" s="183" t="s">
        <v>106</v>
      </c>
      <c r="K80" s="184" t="s">
        <v>114</v>
      </c>
      <c r="L80" s="185"/>
      <c r="M80" s="92" t="s">
        <v>19</v>
      </c>
      <c r="N80" s="93" t="s">
        <v>39</v>
      </c>
      <c r="O80" s="93" t="s">
        <v>115</v>
      </c>
      <c r="P80" s="93" t="s">
        <v>116</v>
      </c>
      <c r="Q80" s="93" t="s">
        <v>117</v>
      </c>
      <c r="R80" s="93" t="s">
        <v>118</v>
      </c>
      <c r="S80" s="93" t="s">
        <v>119</v>
      </c>
      <c r="T80" s="94" t="s">
        <v>120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38"/>
      <c r="B81" s="39"/>
      <c r="C81" s="99" t="s">
        <v>121</v>
      </c>
      <c r="D81" s="40"/>
      <c r="E81" s="40"/>
      <c r="F81" s="40"/>
      <c r="G81" s="40"/>
      <c r="H81" s="40"/>
      <c r="I81" s="40"/>
      <c r="J81" s="186">
        <f>BK81</f>
        <v>0</v>
      </c>
      <c r="K81" s="40"/>
      <c r="L81" s="44"/>
      <c r="M81" s="95"/>
      <c r="N81" s="187"/>
      <c r="O81" s="96"/>
      <c r="P81" s="188">
        <f>P82+P89</f>
        <v>0</v>
      </c>
      <c r="Q81" s="96"/>
      <c r="R81" s="188">
        <f>R82+R89</f>
        <v>0</v>
      </c>
      <c r="S81" s="96"/>
      <c r="T81" s="189">
        <f>T82+T89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68</v>
      </c>
      <c r="AU81" s="17" t="s">
        <v>107</v>
      </c>
      <c r="BK81" s="190">
        <f>BK82+BK89</f>
        <v>0</v>
      </c>
    </row>
    <row r="82" s="11" customFormat="1" ht="25.92" customHeight="1">
      <c r="A82" s="11"/>
      <c r="B82" s="191"/>
      <c r="C82" s="192"/>
      <c r="D82" s="193" t="s">
        <v>68</v>
      </c>
      <c r="E82" s="194" t="s">
        <v>624</v>
      </c>
      <c r="F82" s="194" t="s">
        <v>625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SUM(P83:P88)</f>
        <v>0</v>
      </c>
      <c r="Q82" s="199"/>
      <c r="R82" s="200">
        <f>SUM(R83:R88)</f>
        <v>0</v>
      </c>
      <c r="S82" s="199"/>
      <c r="T82" s="201">
        <f>SUM(T83:T88)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2" t="s">
        <v>124</v>
      </c>
      <c r="AT82" s="203" t="s">
        <v>68</v>
      </c>
      <c r="AU82" s="203" t="s">
        <v>69</v>
      </c>
      <c r="AY82" s="202" t="s">
        <v>125</v>
      </c>
      <c r="BK82" s="204">
        <f>SUM(BK83:BK88)</f>
        <v>0</v>
      </c>
    </row>
    <row r="83" s="2" customFormat="1" ht="16.5" customHeight="1">
      <c r="A83" s="38"/>
      <c r="B83" s="39"/>
      <c r="C83" s="219" t="s">
        <v>76</v>
      </c>
      <c r="D83" s="219" t="s">
        <v>137</v>
      </c>
      <c r="E83" s="220" t="s">
        <v>626</v>
      </c>
      <c r="F83" s="221" t="s">
        <v>627</v>
      </c>
      <c r="G83" s="222" t="s">
        <v>535</v>
      </c>
      <c r="H83" s="223">
        <v>65</v>
      </c>
      <c r="I83" s="224"/>
      <c r="J83" s="225">
        <f>ROUND(I83*H83,2)</f>
        <v>0</v>
      </c>
      <c r="K83" s="221" t="s">
        <v>366</v>
      </c>
      <c r="L83" s="44"/>
      <c r="M83" s="226" t="s">
        <v>19</v>
      </c>
      <c r="N83" s="227" t="s">
        <v>40</v>
      </c>
      <c r="O83" s="84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140</v>
      </c>
      <c r="AT83" s="217" t="s">
        <v>137</v>
      </c>
      <c r="AU83" s="217" t="s">
        <v>76</v>
      </c>
      <c r="AY83" s="17" t="s">
        <v>125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76</v>
      </c>
      <c r="BK83" s="218">
        <f>ROUND(I83*H83,2)</f>
        <v>0</v>
      </c>
      <c r="BL83" s="17" t="s">
        <v>140</v>
      </c>
      <c r="BM83" s="217" t="s">
        <v>628</v>
      </c>
    </row>
    <row r="84" s="2" customFormat="1" ht="16.5" customHeight="1">
      <c r="A84" s="38"/>
      <c r="B84" s="39"/>
      <c r="C84" s="219" t="s">
        <v>78</v>
      </c>
      <c r="D84" s="219" t="s">
        <v>137</v>
      </c>
      <c r="E84" s="220" t="s">
        <v>629</v>
      </c>
      <c r="F84" s="221" t="s">
        <v>618</v>
      </c>
      <c r="G84" s="222" t="s">
        <v>535</v>
      </c>
      <c r="H84" s="223">
        <v>95</v>
      </c>
      <c r="I84" s="224"/>
      <c r="J84" s="225">
        <f>ROUND(I84*H84,2)</f>
        <v>0</v>
      </c>
      <c r="K84" s="221" t="s">
        <v>366</v>
      </c>
      <c r="L84" s="44"/>
      <c r="M84" s="226" t="s">
        <v>19</v>
      </c>
      <c r="N84" s="227" t="s">
        <v>40</v>
      </c>
      <c r="O84" s="84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7" t="s">
        <v>140</v>
      </c>
      <c r="AT84" s="217" t="s">
        <v>137</v>
      </c>
      <c r="AU84" s="217" t="s">
        <v>76</v>
      </c>
      <c r="AY84" s="17" t="s">
        <v>125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76</v>
      </c>
      <c r="BK84" s="218">
        <f>ROUND(I84*H84,2)</f>
        <v>0</v>
      </c>
      <c r="BL84" s="17" t="s">
        <v>140</v>
      </c>
      <c r="BM84" s="217" t="s">
        <v>630</v>
      </c>
    </row>
    <row r="85" s="12" customFormat="1">
      <c r="A85" s="12"/>
      <c r="B85" s="233"/>
      <c r="C85" s="234"/>
      <c r="D85" s="228" t="s">
        <v>313</v>
      </c>
      <c r="E85" s="235" t="s">
        <v>19</v>
      </c>
      <c r="F85" s="236" t="s">
        <v>631</v>
      </c>
      <c r="G85" s="234"/>
      <c r="H85" s="237">
        <v>50</v>
      </c>
      <c r="I85" s="238"/>
      <c r="J85" s="234"/>
      <c r="K85" s="234"/>
      <c r="L85" s="239"/>
      <c r="M85" s="240"/>
      <c r="N85" s="241"/>
      <c r="O85" s="241"/>
      <c r="P85" s="241"/>
      <c r="Q85" s="241"/>
      <c r="R85" s="241"/>
      <c r="S85" s="241"/>
      <c r="T85" s="24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43" t="s">
        <v>313</v>
      </c>
      <c r="AU85" s="243" t="s">
        <v>76</v>
      </c>
      <c r="AV85" s="12" t="s">
        <v>78</v>
      </c>
      <c r="AW85" s="12" t="s">
        <v>31</v>
      </c>
      <c r="AX85" s="12" t="s">
        <v>69</v>
      </c>
      <c r="AY85" s="243" t="s">
        <v>125</v>
      </c>
    </row>
    <row r="86" s="12" customFormat="1">
      <c r="A86" s="12"/>
      <c r="B86" s="233"/>
      <c r="C86" s="234"/>
      <c r="D86" s="228" t="s">
        <v>313</v>
      </c>
      <c r="E86" s="235" t="s">
        <v>19</v>
      </c>
      <c r="F86" s="236" t="s">
        <v>632</v>
      </c>
      <c r="G86" s="234"/>
      <c r="H86" s="237">
        <v>20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43" t="s">
        <v>313</v>
      </c>
      <c r="AU86" s="243" t="s">
        <v>76</v>
      </c>
      <c r="AV86" s="12" t="s">
        <v>78</v>
      </c>
      <c r="AW86" s="12" t="s">
        <v>31</v>
      </c>
      <c r="AX86" s="12" t="s">
        <v>69</v>
      </c>
      <c r="AY86" s="243" t="s">
        <v>125</v>
      </c>
    </row>
    <row r="87" s="12" customFormat="1">
      <c r="A87" s="12"/>
      <c r="B87" s="233"/>
      <c r="C87" s="234"/>
      <c r="D87" s="228" t="s">
        <v>313</v>
      </c>
      <c r="E87" s="235" t="s">
        <v>19</v>
      </c>
      <c r="F87" s="236" t="s">
        <v>633</v>
      </c>
      <c r="G87" s="234"/>
      <c r="H87" s="237">
        <v>25</v>
      </c>
      <c r="I87" s="238"/>
      <c r="J87" s="234"/>
      <c r="K87" s="234"/>
      <c r="L87" s="239"/>
      <c r="M87" s="240"/>
      <c r="N87" s="241"/>
      <c r="O87" s="241"/>
      <c r="P87" s="241"/>
      <c r="Q87" s="241"/>
      <c r="R87" s="241"/>
      <c r="S87" s="241"/>
      <c r="T87" s="24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3" t="s">
        <v>313</v>
      </c>
      <c r="AU87" s="243" t="s">
        <v>76</v>
      </c>
      <c r="AV87" s="12" t="s">
        <v>78</v>
      </c>
      <c r="AW87" s="12" t="s">
        <v>31</v>
      </c>
      <c r="AX87" s="12" t="s">
        <v>69</v>
      </c>
      <c r="AY87" s="243" t="s">
        <v>125</v>
      </c>
    </row>
    <row r="88" s="13" customFormat="1">
      <c r="A88" s="13"/>
      <c r="B88" s="244"/>
      <c r="C88" s="245"/>
      <c r="D88" s="228" t="s">
        <v>313</v>
      </c>
      <c r="E88" s="246" t="s">
        <v>19</v>
      </c>
      <c r="F88" s="247" t="s">
        <v>315</v>
      </c>
      <c r="G88" s="245"/>
      <c r="H88" s="248">
        <v>95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4" t="s">
        <v>313</v>
      </c>
      <c r="AU88" s="254" t="s">
        <v>76</v>
      </c>
      <c r="AV88" s="13" t="s">
        <v>124</v>
      </c>
      <c r="AW88" s="13" t="s">
        <v>31</v>
      </c>
      <c r="AX88" s="13" t="s">
        <v>76</v>
      </c>
      <c r="AY88" s="254" t="s">
        <v>125</v>
      </c>
    </row>
    <row r="89" s="11" customFormat="1" ht="25.92" customHeight="1">
      <c r="A89" s="11"/>
      <c r="B89" s="191"/>
      <c r="C89" s="192"/>
      <c r="D89" s="193" t="s">
        <v>68</v>
      </c>
      <c r="E89" s="194" t="s">
        <v>634</v>
      </c>
      <c r="F89" s="194" t="s">
        <v>635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SUM(P90:P92)</f>
        <v>0</v>
      </c>
      <c r="Q89" s="199"/>
      <c r="R89" s="200">
        <f>SUM(R90:R92)</f>
        <v>0</v>
      </c>
      <c r="S89" s="199"/>
      <c r="T89" s="201">
        <f>SUM(T90:T92)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2" t="s">
        <v>145</v>
      </c>
      <c r="AT89" s="203" t="s">
        <v>68</v>
      </c>
      <c r="AU89" s="203" t="s">
        <v>69</v>
      </c>
      <c r="AY89" s="202" t="s">
        <v>125</v>
      </c>
      <c r="BK89" s="204">
        <f>SUM(BK90:BK92)</f>
        <v>0</v>
      </c>
    </row>
    <row r="90" s="2" customFormat="1" ht="16.5" customHeight="1">
      <c r="A90" s="38"/>
      <c r="B90" s="39"/>
      <c r="C90" s="219" t="s">
        <v>136</v>
      </c>
      <c r="D90" s="219" t="s">
        <v>137</v>
      </c>
      <c r="E90" s="220" t="s">
        <v>636</v>
      </c>
      <c r="F90" s="221" t="s">
        <v>637</v>
      </c>
      <c r="G90" s="222" t="s">
        <v>638</v>
      </c>
      <c r="H90" s="270"/>
      <c r="I90" s="224"/>
      <c r="J90" s="225">
        <f>ROUND(I90*H90,2)</f>
        <v>0</v>
      </c>
      <c r="K90" s="221" t="s">
        <v>130</v>
      </c>
      <c r="L90" s="44"/>
      <c r="M90" s="226" t="s">
        <v>19</v>
      </c>
      <c r="N90" s="227" t="s">
        <v>40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124</v>
      </c>
      <c r="AT90" s="217" t="s">
        <v>137</v>
      </c>
      <c r="AU90" s="217" t="s">
        <v>76</v>
      </c>
      <c r="AY90" s="17" t="s">
        <v>125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76</v>
      </c>
      <c r="BK90" s="218">
        <f>ROUND(I90*H90,2)</f>
        <v>0</v>
      </c>
      <c r="BL90" s="17" t="s">
        <v>124</v>
      </c>
      <c r="BM90" s="217" t="s">
        <v>639</v>
      </c>
    </row>
    <row r="91" s="2" customFormat="1">
      <c r="A91" s="38"/>
      <c r="B91" s="39"/>
      <c r="C91" s="40"/>
      <c r="D91" s="228" t="s">
        <v>178</v>
      </c>
      <c r="E91" s="40"/>
      <c r="F91" s="229" t="s">
        <v>640</v>
      </c>
      <c r="G91" s="40"/>
      <c r="H91" s="40"/>
      <c r="I91" s="230"/>
      <c r="J91" s="40"/>
      <c r="K91" s="40"/>
      <c r="L91" s="44"/>
      <c r="M91" s="231"/>
      <c r="N91" s="232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178</v>
      </c>
      <c r="AU91" s="17" t="s">
        <v>76</v>
      </c>
    </row>
    <row r="92" s="2" customFormat="1">
      <c r="A92" s="38"/>
      <c r="B92" s="39"/>
      <c r="C92" s="219" t="s">
        <v>124</v>
      </c>
      <c r="D92" s="219" t="s">
        <v>137</v>
      </c>
      <c r="E92" s="220" t="s">
        <v>641</v>
      </c>
      <c r="F92" s="221" t="s">
        <v>642</v>
      </c>
      <c r="G92" s="222" t="s">
        <v>638</v>
      </c>
      <c r="H92" s="270"/>
      <c r="I92" s="224"/>
      <c r="J92" s="225">
        <f>ROUND(I92*H92,2)</f>
        <v>0</v>
      </c>
      <c r="K92" s="221" t="s">
        <v>130</v>
      </c>
      <c r="L92" s="44"/>
      <c r="M92" s="255" t="s">
        <v>19</v>
      </c>
      <c r="N92" s="256" t="s">
        <v>40</v>
      </c>
      <c r="O92" s="257"/>
      <c r="P92" s="258">
        <f>O92*H92</f>
        <v>0</v>
      </c>
      <c r="Q92" s="258">
        <v>0</v>
      </c>
      <c r="R92" s="258">
        <f>Q92*H92</f>
        <v>0</v>
      </c>
      <c r="S92" s="258">
        <v>0</v>
      </c>
      <c r="T92" s="25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124</v>
      </c>
      <c r="AT92" s="217" t="s">
        <v>137</v>
      </c>
      <c r="AU92" s="217" t="s">
        <v>76</v>
      </c>
      <c r="AY92" s="17" t="s">
        <v>125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76</v>
      </c>
      <c r="BK92" s="218">
        <f>ROUND(I92*H92,2)</f>
        <v>0</v>
      </c>
      <c r="BL92" s="17" t="s">
        <v>124</v>
      </c>
      <c r="BM92" s="217" t="s">
        <v>643</v>
      </c>
    </row>
    <row r="93" s="2" customFormat="1" ht="6.96" customHeight="1">
      <c r="A93" s="38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44"/>
      <c r="M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</sheetData>
  <sheetProtection sheet="1" autoFilter="0" formatColumns="0" formatRows="0" objects="1" scenarios="1" spinCount="100000" saltValue="vQ7IAxjU4FIT8Lx2tJsxXKLfUZiKXQZHeBfP3+Tas4n0K/CLCcHK0JRMdd/KEfLh7Op+Ew2Gt8UVuAb9nkkKDw==" hashValue="nMmaPvSOS5qOzbQyZaRDtIpHthGCVLuqReSH/5yxrW47P4euqT1UzMgLKQya9Fj4ffgS/aTe4W4TUALeHRqd/g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644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645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646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647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648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649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650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651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652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653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654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655</v>
      </c>
      <c r="F18" s="282" t="s">
        <v>656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657</v>
      </c>
      <c r="F19" s="282" t="s">
        <v>658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75</v>
      </c>
      <c r="F20" s="282" t="s">
        <v>659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97</v>
      </c>
      <c r="F21" s="282" t="s">
        <v>660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122</v>
      </c>
      <c r="F22" s="282" t="s">
        <v>123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81</v>
      </c>
      <c r="F23" s="282" t="s">
        <v>661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662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663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664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665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666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667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668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669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670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110</v>
      </c>
      <c r="F36" s="282"/>
      <c r="G36" s="282" t="s">
        <v>671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672</v>
      </c>
      <c r="F37" s="282"/>
      <c r="G37" s="282" t="s">
        <v>673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674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675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111</v>
      </c>
      <c r="F40" s="282"/>
      <c r="G40" s="282" t="s">
        <v>676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112</v>
      </c>
      <c r="F41" s="282"/>
      <c r="G41" s="282" t="s">
        <v>677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678</v>
      </c>
      <c r="F42" s="282"/>
      <c r="G42" s="282" t="s">
        <v>679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680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681</v>
      </c>
      <c r="F44" s="282"/>
      <c r="G44" s="282" t="s">
        <v>682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114</v>
      </c>
      <c r="F45" s="282"/>
      <c r="G45" s="282" t="s">
        <v>683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684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685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686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687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688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689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690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691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692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693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694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695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696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697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698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699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700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701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702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703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704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705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706</v>
      </c>
      <c r="D76" s="300"/>
      <c r="E76" s="300"/>
      <c r="F76" s="300" t="s">
        <v>707</v>
      </c>
      <c r="G76" s="301"/>
      <c r="H76" s="300" t="s">
        <v>51</v>
      </c>
      <c r="I76" s="300" t="s">
        <v>54</v>
      </c>
      <c r="J76" s="300" t="s">
        <v>708</v>
      </c>
      <c r="K76" s="299"/>
    </row>
    <row r="77" s="1" customFormat="1" ht="17.25" customHeight="1">
      <c r="B77" s="297"/>
      <c r="C77" s="302" t="s">
        <v>709</v>
      </c>
      <c r="D77" s="302"/>
      <c r="E77" s="302"/>
      <c r="F77" s="303" t="s">
        <v>710</v>
      </c>
      <c r="G77" s="304"/>
      <c r="H77" s="302"/>
      <c r="I77" s="302"/>
      <c r="J77" s="302" t="s">
        <v>711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7"/>
      <c r="E79" s="307"/>
      <c r="F79" s="308" t="s">
        <v>712</v>
      </c>
      <c r="G79" s="309"/>
      <c r="H79" s="285" t="s">
        <v>713</v>
      </c>
      <c r="I79" s="285" t="s">
        <v>714</v>
      </c>
      <c r="J79" s="285">
        <v>20</v>
      </c>
      <c r="K79" s="299"/>
    </row>
    <row r="80" s="1" customFormat="1" ht="15" customHeight="1">
      <c r="B80" s="297"/>
      <c r="C80" s="285" t="s">
        <v>715</v>
      </c>
      <c r="D80" s="285"/>
      <c r="E80" s="285"/>
      <c r="F80" s="308" t="s">
        <v>712</v>
      </c>
      <c r="G80" s="309"/>
      <c r="H80" s="285" t="s">
        <v>716</v>
      </c>
      <c r="I80" s="285" t="s">
        <v>714</v>
      </c>
      <c r="J80" s="285">
        <v>120</v>
      </c>
      <c r="K80" s="299"/>
    </row>
    <row r="81" s="1" customFormat="1" ht="15" customHeight="1">
      <c r="B81" s="310"/>
      <c r="C81" s="285" t="s">
        <v>717</v>
      </c>
      <c r="D81" s="285"/>
      <c r="E81" s="285"/>
      <c r="F81" s="308" t="s">
        <v>718</v>
      </c>
      <c r="G81" s="309"/>
      <c r="H81" s="285" t="s">
        <v>719</v>
      </c>
      <c r="I81" s="285" t="s">
        <v>714</v>
      </c>
      <c r="J81" s="285">
        <v>50</v>
      </c>
      <c r="K81" s="299"/>
    </row>
    <row r="82" s="1" customFormat="1" ht="15" customHeight="1">
      <c r="B82" s="310"/>
      <c r="C82" s="285" t="s">
        <v>720</v>
      </c>
      <c r="D82" s="285"/>
      <c r="E82" s="285"/>
      <c r="F82" s="308" t="s">
        <v>712</v>
      </c>
      <c r="G82" s="309"/>
      <c r="H82" s="285" t="s">
        <v>721</v>
      </c>
      <c r="I82" s="285" t="s">
        <v>722</v>
      </c>
      <c r="J82" s="285"/>
      <c r="K82" s="299"/>
    </row>
    <row r="83" s="1" customFormat="1" ht="15" customHeight="1">
      <c r="B83" s="310"/>
      <c r="C83" s="311" t="s">
        <v>723</v>
      </c>
      <c r="D83" s="311"/>
      <c r="E83" s="311"/>
      <c r="F83" s="312" t="s">
        <v>718</v>
      </c>
      <c r="G83" s="311"/>
      <c r="H83" s="311" t="s">
        <v>724</v>
      </c>
      <c r="I83" s="311" t="s">
        <v>714</v>
      </c>
      <c r="J83" s="311">
        <v>15</v>
      </c>
      <c r="K83" s="299"/>
    </row>
    <row r="84" s="1" customFormat="1" ht="15" customHeight="1">
      <c r="B84" s="310"/>
      <c r="C84" s="311" t="s">
        <v>725</v>
      </c>
      <c r="D84" s="311"/>
      <c r="E84" s="311"/>
      <c r="F84" s="312" t="s">
        <v>718</v>
      </c>
      <c r="G84" s="311"/>
      <c r="H84" s="311" t="s">
        <v>726</v>
      </c>
      <c r="I84" s="311" t="s">
        <v>714</v>
      </c>
      <c r="J84" s="311">
        <v>15</v>
      </c>
      <c r="K84" s="299"/>
    </row>
    <row r="85" s="1" customFormat="1" ht="15" customHeight="1">
      <c r="B85" s="310"/>
      <c r="C85" s="311" t="s">
        <v>727</v>
      </c>
      <c r="D85" s="311"/>
      <c r="E85" s="311"/>
      <c r="F85" s="312" t="s">
        <v>718</v>
      </c>
      <c r="G85" s="311"/>
      <c r="H85" s="311" t="s">
        <v>728</v>
      </c>
      <c r="I85" s="311" t="s">
        <v>714</v>
      </c>
      <c r="J85" s="311">
        <v>20</v>
      </c>
      <c r="K85" s="299"/>
    </row>
    <row r="86" s="1" customFormat="1" ht="15" customHeight="1">
      <c r="B86" s="310"/>
      <c r="C86" s="311" t="s">
        <v>729</v>
      </c>
      <c r="D86" s="311"/>
      <c r="E86" s="311"/>
      <c r="F86" s="312" t="s">
        <v>718</v>
      </c>
      <c r="G86" s="311"/>
      <c r="H86" s="311" t="s">
        <v>730</v>
      </c>
      <c r="I86" s="311" t="s">
        <v>714</v>
      </c>
      <c r="J86" s="311">
        <v>20</v>
      </c>
      <c r="K86" s="299"/>
    </row>
    <row r="87" s="1" customFormat="1" ht="15" customHeight="1">
      <c r="B87" s="310"/>
      <c r="C87" s="285" t="s">
        <v>731</v>
      </c>
      <c r="D87" s="285"/>
      <c r="E87" s="285"/>
      <c r="F87" s="308" t="s">
        <v>718</v>
      </c>
      <c r="G87" s="309"/>
      <c r="H87" s="285" t="s">
        <v>732</v>
      </c>
      <c r="I87" s="285" t="s">
        <v>714</v>
      </c>
      <c r="J87" s="285">
        <v>50</v>
      </c>
      <c r="K87" s="299"/>
    </row>
    <row r="88" s="1" customFormat="1" ht="15" customHeight="1">
      <c r="B88" s="310"/>
      <c r="C88" s="285" t="s">
        <v>733</v>
      </c>
      <c r="D88" s="285"/>
      <c r="E88" s="285"/>
      <c r="F88" s="308" t="s">
        <v>718</v>
      </c>
      <c r="G88" s="309"/>
      <c r="H88" s="285" t="s">
        <v>734</v>
      </c>
      <c r="I88" s="285" t="s">
        <v>714</v>
      </c>
      <c r="J88" s="285">
        <v>20</v>
      </c>
      <c r="K88" s="299"/>
    </row>
    <row r="89" s="1" customFormat="1" ht="15" customHeight="1">
      <c r="B89" s="310"/>
      <c r="C89" s="285" t="s">
        <v>735</v>
      </c>
      <c r="D89" s="285"/>
      <c r="E89" s="285"/>
      <c r="F89" s="308" t="s">
        <v>718</v>
      </c>
      <c r="G89" s="309"/>
      <c r="H89" s="285" t="s">
        <v>736</v>
      </c>
      <c r="I89" s="285" t="s">
        <v>714</v>
      </c>
      <c r="J89" s="285">
        <v>20</v>
      </c>
      <c r="K89" s="299"/>
    </row>
    <row r="90" s="1" customFormat="1" ht="15" customHeight="1">
      <c r="B90" s="310"/>
      <c r="C90" s="285" t="s">
        <v>737</v>
      </c>
      <c r="D90" s="285"/>
      <c r="E90" s="285"/>
      <c r="F90" s="308" t="s">
        <v>718</v>
      </c>
      <c r="G90" s="309"/>
      <c r="H90" s="285" t="s">
        <v>738</v>
      </c>
      <c r="I90" s="285" t="s">
        <v>714</v>
      </c>
      <c r="J90" s="285">
        <v>50</v>
      </c>
      <c r="K90" s="299"/>
    </row>
    <row r="91" s="1" customFormat="1" ht="15" customHeight="1">
      <c r="B91" s="310"/>
      <c r="C91" s="285" t="s">
        <v>739</v>
      </c>
      <c r="D91" s="285"/>
      <c r="E91" s="285"/>
      <c r="F91" s="308" t="s">
        <v>718</v>
      </c>
      <c r="G91" s="309"/>
      <c r="H91" s="285" t="s">
        <v>739</v>
      </c>
      <c r="I91" s="285" t="s">
        <v>714</v>
      </c>
      <c r="J91" s="285">
        <v>50</v>
      </c>
      <c r="K91" s="299"/>
    </row>
    <row r="92" s="1" customFormat="1" ht="15" customHeight="1">
      <c r="B92" s="310"/>
      <c r="C92" s="285" t="s">
        <v>740</v>
      </c>
      <c r="D92" s="285"/>
      <c r="E92" s="285"/>
      <c r="F92" s="308" t="s">
        <v>718</v>
      </c>
      <c r="G92" s="309"/>
      <c r="H92" s="285" t="s">
        <v>741</v>
      </c>
      <c r="I92" s="285" t="s">
        <v>714</v>
      </c>
      <c r="J92" s="285">
        <v>255</v>
      </c>
      <c r="K92" s="299"/>
    </row>
    <row r="93" s="1" customFormat="1" ht="15" customHeight="1">
      <c r="B93" s="310"/>
      <c r="C93" s="285" t="s">
        <v>742</v>
      </c>
      <c r="D93" s="285"/>
      <c r="E93" s="285"/>
      <c r="F93" s="308" t="s">
        <v>712</v>
      </c>
      <c r="G93" s="309"/>
      <c r="H93" s="285" t="s">
        <v>743</v>
      </c>
      <c r="I93" s="285" t="s">
        <v>744</v>
      </c>
      <c r="J93" s="285"/>
      <c r="K93" s="299"/>
    </row>
    <row r="94" s="1" customFormat="1" ht="15" customHeight="1">
      <c r="B94" s="310"/>
      <c r="C94" s="285" t="s">
        <v>745</v>
      </c>
      <c r="D94" s="285"/>
      <c r="E94" s="285"/>
      <c r="F94" s="308" t="s">
        <v>712</v>
      </c>
      <c r="G94" s="309"/>
      <c r="H94" s="285" t="s">
        <v>746</v>
      </c>
      <c r="I94" s="285" t="s">
        <v>747</v>
      </c>
      <c r="J94" s="285"/>
      <c r="K94" s="299"/>
    </row>
    <row r="95" s="1" customFormat="1" ht="15" customHeight="1">
      <c r="B95" s="310"/>
      <c r="C95" s="285" t="s">
        <v>748</v>
      </c>
      <c r="D95" s="285"/>
      <c r="E95" s="285"/>
      <c r="F95" s="308" t="s">
        <v>712</v>
      </c>
      <c r="G95" s="309"/>
      <c r="H95" s="285" t="s">
        <v>748</v>
      </c>
      <c r="I95" s="285" t="s">
        <v>747</v>
      </c>
      <c r="J95" s="285"/>
      <c r="K95" s="299"/>
    </row>
    <row r="96" s="1" customFormat="1" ht="15" customHeight="1">
      <c r="B96" s="310"/>
      <c r="C96" s="285" t="s">
        <v>35</v>
      </c>
      <c r="D96" s="285"/>
      <c r="E96" s="285"/>
      <c r="F96" s="308" t="s">
        <v>712</v>
      </c>
      <c r="G96" s="309"/>
      <c r="H96" s="285" t="s">
        <v>749</v>
      </c>
      <c r="I96" s="285" t="s">
        <v>747</v>
      </c>
      <c r="J96" s="285"/>
      <c r="K96" s="299"/>
    </row>
    <row r="97" s="1" customFormat="1" ht="15" customHeight="1">
      <c r="B97" s="310"/>
      <c r="C97" s="285" t="s">
        <v>45</v>
      </c>
      <c r="D97" s="285"/>
      <c r="E97" s="285"/>
      <c r="F97" s="308" t="s">
        <v>712</v>
      </c>
      <c r="G97" s="309"/>
      <c r="H97" s="285" t="s">
        <v>750</v>
      </c>
      <c r="I97" s="285" t="s">
        <v>747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751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706</v>
      </c>
      <c r="D103" s="300"/>
      <c r="E103" s="300"/>
      <c r="F103" s="300" t="s">
        <v>707</v>
      </c>
      <c r="G103" s="301"/>
      <c r="H103" s="300" t="s">
        <v>51</v>
      </c>
      <c r="I103" s="300" t="s">
        <v>54</v>
      </c>
      <c r="J103" s="300" t="s">
        <v>708</v>
      </c>
      <c r="K103" s="299"/>
    </row>
    <row r="104" s="1" customFormat="1" ht="17.25" customHeight="1">
      <c r="B104" s="297"/>
      <c r="C104" s="302" t="s">
        <v>709</v>
      </c>
      <c r="D104" s="302"/>
      <c r="E104" s="302"/>
      <c r="F104" s="303" t="s">
        <v>710</v>
      </c>
      <c r="G104" s="304"/>
      <c r="H104" s="302"/>
      <c r="I104" s="302"/>
      <c r="J104" s="302" t="s">
        <v>711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7"/>
      <c r="E106" s="307"/>
      <c r="F106" s="308" t="s">
        <v>712</v>
      </c>
      <c r="G106" s="285"/>
      <c r="H106" s="285" t="s">
        <v>752</v>
      </c>
      <c r="I106" s="285" t="s">
        <v>714</v>
      </c>
      <c r="J106" s="285">
        <v>20</v>
      </c>
      <c r="K106" s="299"/>
    </row>
    <row r="107" s="1" customFormat="1" ht="15" customHeight="1">
      <c r="B107" s="297"/>
      <c r="C107" s="285" t="s">
        <v>715</v>
      </c>
      <c r="D107" s="285"/>
      <c r="E107" s="285"/>
      <c r="F107" s="308" t="s">
        <v>712</v>
      </c>
      <c r="G107" s="285"/>
      <c r="H107" s="285" t="s">
        <v>752</v>
      </c>
      <c r="I107" s="285" t="s">
        <v>714</v>
      </c>
      <c r="J107" s="285">
        <v>120</v>
      </c>
      <c r="K107" s="299"/>
    </row>
    <row r="108" s="1" customFormat="1" ht="15" customHeight="1">
      <c r="B108" s="310"/>
      <c r="C108" s="285" t="s">
        <v>717</v>
      </c>
      <c r="D108" s="285"/>
      <c r="E108" s="285"/>
      <c r="F108" s="308" t="s">
        <v>718</v>
      </c>
      <c r="G108" s="285"/>
      <c r="H108" s="285" t="s">
        <v>752</v>
      </c>
      <c r="I108" s="285" t="s">
        <v>714</v>
      </c>
      <c r="J108" s="285">
        <v>50</v>
      </c>
      <c r="K108" s="299"/>
    </row>
    <row r="109" s="1" customFormat="1" ht="15" customHeight="1">
      <c r="B109" s="310"/>
      <c r="C109" s="285" t="s">
        <v>720</v>
      </c>
      <c r="D109" s="285"/>
      <c r="E109" s="285"/>
      <c r="F109" s="308" t="s">
        <v>712</v>
      </c>
      <c r="G109" s="285"/>
      <c r="H109" s="285" t="s">
        <v>752</v>
      </c>
      <c r="I109" s="285" t="s">
        <v>722</v>
      </c>
      <c r="J109" s="285"/>
      <c r="K109" s="299"/>
    </row>
    <row r="110" s="1" customFormat="1" ht="15" customHeight="1">
      <c r="B110" s="310"/>
      <c r="C110" s="285" t="s">
        <v>731</v>
      </c>
      <c r="D110" s="285"/>
      <c r="E110" s="285"/>
      <c r="F110" s="308" t="s">
        <v>718</v>
      </c>
      <c r="G110" s="285"/>
      <c r="H110" s="285" t="s">
        <v>752</v>
      </c>
      <c r="I110" s="285" t="s">
        <v>714</v>
      </c>
      <c r="J110" s="285">
        <v>50</v>
      </c>
      <c r="K110" s="299"/>
    </row>
    <row r="111" s="1" customFormat="1" ht="15" customHeight="1">
      <c r="B111" s="310"/>
      <c r="C111" s="285" t="s">
        <v>739</v>
      </c>
      <c r="D111" s="285"/>
      <c r="E111" s="285"/>
      <c r="F111" s="308" t="s">
        <v>718</v>
      </c>
      <c r="G111" s="285"/>
      <c r="H111" s="285" t="s">
        <v>752</v>
      </c>
      <c r="I111" s="285" t="s">
        <v>714</v>
      </c>
      <c r="J111" s="285">
        <v>50</v>
      </c>
      <c r="K111" s="299"/>
    </row>
    <row r="112" s="1" customFormat="1" ht="15" customHeight="1">
      <c r="B112" s="310"/>
      <c r="C112" s="285" t="s">
        <v>737</v>
      </c>
      <c r="D112" s="285"/>
      <c r="E112" s="285"/>
      <c r="F112" s="308" t="s">
        <v>718</v>
      </c>
      <c r="G112" s="285"/>
      <c r="H112" s="285" t="s">
        <v>752</v>
      </c>
      <c r="I112" s="285" t="s">
        <v>714</v>
      </c>
      <c r="J112" s="285">
        <v>50</v>
      </c>
      <c r="K112" s="299"/>
    </row>
    <row r="113" s="1" customFormat="1" ht="15" customHeight="1">
      <c r="B113" s="310"/>
      <c r="C113" s="285" t="s">
        <v>50</v>
      </c>
      <c r="D113" s="285"/>
      <c r="E113" s="285"/>
      <c r="F113" s="308" t="s">
        <v>712</v>
      </c>
      <c r="G113" s="285"/>
      <c r="H113" s="285" t="s">
        <v>753</v>
      </c>
      <c r="I113" s="285" t="s">
        <v>714</v>
      </c>
      <c r="J113" s="285">
        <v>20</v>
      </c>
      <c r="K113" s="299"/>
    </row>
    <row r="114" s="1" customFormat="1" ht="15" customHeight="1">
      <c r="B114" s="310"/>
      <c r="C114" s="285" t="s">
        <v>754</v>
      </c>
      <c r="D114" s="285"/>
      <c r="E114" s="285"/>
      <c r="F114" s="308" t="s">
        <v>712</v>
      </c>
      <c r="G114" s="285"/>
      <c r="H114" s="285" t="s">
        <v>755</v>
      </c>
      <c r="I114" s="285" t="s">
        <v>714</v>
      </c>
      <c r="J114" s="285">
        <v>120</v>
      </c>
      <c r="K114" s="299"/>
    </row>
    <row r="115" s="1" customFormat="1" ht="15" customHeight="1">
      <c r="B115" s="310"/>
      <c r="C115" s="285" t="s">
        <v>35</v>
      </c>
      <c r="D115" s="285"/>
      <c r="E115" s="285"/>
      <c r="F115" s="308" t="s">
        <v>712</v>
      </c>
      <c r="G115" s="285"/>
      <c r="H115" s="285" t="s">
        <v>756</v>
      </c>
      <c r="I115" s="285" t="s">
        <v>747</v>
      </c>
      <c r="J115" s="285"/>
      <c r="K115" s="299"/>
    </row>
    <row r="116" s="1" customFormat="1" ht="15" customHeight="1">
      <c r="B116" s="310"/>
      <c r="C116" s="285" t="s">
        <v>45</v>
      </c>
      <c r="D116" s="285"/>
      <c r="E116" s="285"/>
      <c r="F116" s="308" t="s">
        <v>712</v>
      </c>
      <c r="G116" s="285"/>
      <c r="H116" s="285" t="s">
        <v>757</v>
      </c>
      <c r="I116" s="285" t="s">
        <v>747</v>
      </c>
      <c r="J116" s="285"/>
      <c r="K116" s="299"/>
    </row>
    <row r="117" s="1" customFormat="1" ht="15" customHeight="1">
      <c r="B117" s="310"/>
      <c r="C117" s="285" t="s">
        <v>54</v>
      </c>
      <c r="D117" s="285"/>
      <c r="E117" s="285"/>
      <c r="F117" s="308" t="s">
        <v>712</v>
      </c>
      <c r="G117" s="285"/>
      <c r="H117" s="285" t="s">
        <v>758</v>
      </c>
      <c r="I117" s="285" t="s">
        <v>759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760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706</v>
      </c>
      <c r="D123" s="300"/>
      <c r="E123" s="300"/>
      <c r="F123" s="300" t="s">
        <v>707</v>
      </c>
      <c r="G123" s="301"/>
      <c r="H123" s="300" t="s">
        <v>51</v>
      </c>
      <c r="I123" s="300" t="s">
        <v>54</v>
      </c>
      <c r="J123" s="300" t="s">
        <v>708</v>
      </c>
      <c r="K123" s="329"/>
    </row>
    <row r="124" s="1" customFormat="1" ht="17.25" customHeight="1">
      <c r="B124" s="328"/>
      <c r="C124" s="302" t="s">
        <v>709</v>
      </c>
      <c r="D124" s="302"/>
      <c r="E124" s="302"/>
      <c r="F124" s="303" t="s">
        <v>710</v>
      </c>
      <c r="G124" s="304"/>
      <c r="H124" s="302"/>
      <c r="I124" s="302"/>
      <c r="J124" s="302" t="s">
        <v>711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715</v>
      </c>
      <c r="D126" s="307"/>
      <c r="E126" s="307"/>
      <c r="F126" s="308" t="s">
        <v>712</v>
      </c>
      <c r="G126" s="285"/>
      <c r="H126" s="285" t="s">
        <v>752</v>
      </c>
      <c r="I126" s="285" t="s">
        <v>714</v>
      </c>
      <c r="J126" s="285">
        <v>120</v>
      </c>
      <c r="K126" s="333"/>
    </row>
    <row r="127" s="1" customFormat="1" ht="15" customHeight="1">
      <c r="B127" s="330"/>
      <c r="C127" s="285" t="s">
        <v>761</v>
      </c>
      <c r="D127" s="285"/>
      <c r="E127" s="285"/>
      <c r="F127" s="308" t="s">
        <v>712</v>
      </c>
      <c r="G127" s="285"/>
      <c r="H127" s="285" t="s">
        <v>762</v>
      </c>
      <c r="I127" s="285" t="s">
        <v>714</v>
      </c>
      <c r="J127" s="285" t="s">
        <v>763</v>
      </c>
      <c r="K127" s="333"/>
    </row>
    <row r="128" s="1" customFormat="1" ht="15" customHeight="1">
      <c r="B128" s="330"/>
      <c r="C128" s="285" t="s">
        <v>81</v>
      </c>
      <c r="D128" s="285"/>
      <c r="E128" s="285"/>
      <c r="F128" s="308" t="s">
        <v>712</v>
      </c>
      <c r="G128" s="285"/>
      <c r="H128" s="285" t="s">
        <v>764</v>
      </c>
      <c r="I128" s="285" t="s">
        <v>714</v>
      </c>
      <c r="J128" s="285" t="s">
        <v>763</v>
      </c>
      <c r="K128" s="333"/>
    </row>
    <row r="129" s="1" customFormat="1" ht="15" customHeight="1">
      <c r="B129" s="330"/>
      <c r="C129" s="285" t="s">
        <v>723</v>
      </c>
      <c r="D129" s="285"/>
      <c r="E129" s="285"/>
      <c r="F129" s="308" t="s">
        <v>718</v>
      </c>
      <c r="G129" s="285"/>
      <c r="H129" s="285" t="s">
        <v>724</v>
      </c>
      <c r="I129" s="285" t="s">
        <v>714</v>
      </c>
      <c r="J129" s="285">
        <v>15</v>
      </c>
      <c r="K129" s="333"/>
    </row>
    <row r="130" s="1" customFormat="1" ht="15" customHeight="1">
      <c r="B130" s="330"/>
      <c r="C130" s="311" t="s">
        <v>725</v>
      </c>
      <c r="D130" s="311"/>
      <c r="E130" s="311"/>
      <c r="F130" s="312" t="s">
        <v>718</v>
      </c>
      <c r="G130" s="311"/>
      <c r="H130" s="311" t="s">
        <v>726</v>
      </c>
      <c r="I130" s="311" t="s">
        <v>714</v>
      </c>
      <c r="J130" s="311">
        <v>15</v>
      </c>
      <c r="K130" s="333"/>
    </row>
    <row r="131" s="1" customFormat="1" ht="15" customHeight="1">
      <c r="B131" s="330"/>
      <c r="C131" s="311" t="s">
        <v>727</v>
      </c>
      <c r="D131" s="311"/>
      <c r="E131" s="311"/>
      <c r="F131" s="312" t="s">
        <v>718</v>
      </c>
      <c r="G131" s="311"/>
      <c r="H131" s="311" t="s">
        <v>728</v>
      </c>
      <c r="I131" s="311" t="s">
        <v>714</v>
      </c>
      <c r="J131" s="311">
        <v>20</v>
      </c>
      <c r="K131" s="333"/>
    </row>
    <row r="132" s="1" customFormat="1" ht="15" customHeight="1">
      <c r="B132" s="330"/>
      <c r="C132" s="311" t="s">
        <v>729</v>
      </c>
      <c r="D132" s="311"/>
      <c r="E132" s="311"/>
      <c r="F132" s="312" t="s">
        <v>718</v>
      </c>
      <c r="G132" s="311"/>
      <c r="H132" s="311" t="s">
        <v>730</v>
      </c>
      <c r="I132" s="311" t="s">
        <v>714</v>
      </c>
      <c r="J132" s="311">
        <v>20</v>
      </c>
      <c r="K132" s="333"/>
    </row>
    <row r="133" s="1" customFormat="1" ht="15" customHeight="1">
      <c r="B133" s="330"/>
      <c r="C133" s="285" t="s">
        <v>717</v>
      </c>
      <c r="D133" s="285"/>
      <c r="E133" s="285"/>
      <c r="F133" s="308" t="s">
        <v>718</v>
      </c>
      <c r="G133" s="285"/>
      <c r="H133" s="285" t="s">
        <v>752</v>
      </c>
      <c r="I133" s="285" t="s">
        <v>714</v>
      </c>
      <c r="J133" s="285">
        <v>50</v>
      </c>
      <c r="K133" s="333"/>
    </row>
    <row r="134" s="1" customFormat="1" ht="15" customHeight="1">
      <c r="B134" s="330"/>
      <c r="C134" s="285" t="s">
        <v>731</v>
      </c>
      <c r="D134" s="285"/>
      <c r="E134" s="285"/>
      <c r="F134" s="308" t="s">
        <v>718</v>
      </c>
      <c r="G134" s="285"/>
      <c r="H134" s="285" t="s">
        <v>752</v>
      </c>
      <c r="I134" s="285" t="s">
        <v>714</v>
      </c>
      <c r="J134" s="285">
        <v>50</v>
      </c>
      <c r="K134" s="333"/>
    </row>
    <row r="135" s="1" customFormat="1" ht="15" customHeight="1">
      <c r="B135" s="330"/>
      <c r="C135" s="285" t="s">
        <v>737</v>
      </c>
      <c r="D135" s="285"/>
      <c r="E135" s="285"/>
      <c r="F135" s="308" t="s">
        <v>718</v>
      </c>
      <c r="G135" s="285"/>
      <c r="H135" s="285" t="s">
        <v>752</v>
      </c>
      <c r="I135" s="285" t="s">
        <v>714</v>
      </c>
      <c r="J135" s="285">
        <v>50</v>
      </c>
      <c r="K135" s="333"/>
    </row>
    <row r="136" s="1" customFormat="1" ht="15" customHeight="1">
      <c r="B136" s="330"/>
      <c r="C136" s="285" t="s">
        <v>739</v>
      </c>
      <c r="D136" s="285"/>
      <c r="E136" s="285"/>
      <c r="F136" s="308" t="s">
        <v>718</v>
      </c>
      <c r="G136" s="285"/>
      <c r="H136" s="285" t="s">
        <v>752</v>
      </c>
      <c r="I136" s="285" t="s">
        <v>714</v>
      </c>
      <c r="J136" s="285">
        <v>50</v>
      </c>
      <c r="K136" s="333"/>
    </row>
    <row r="137" s="1" customFormat="1" ht="15" customHeight="1">
      <c r="B137" s="330"/>
      <c r="C137" s="285" t="s">
        <v>740</v>
      </c>
      <c r="D137" s="285"/>
      <c r="E137" s="285"/>
      <c r="F137" s="308" t="s">
        <v>718</v>
      </c>
      <c r="G137" s="285"/>
      <c r="H137" s="285" t="s">
        <v>765</v>
      </c>
      <c r="I137" s="285" t="s">
        <v>714</v>
      </c>
      <c r="J137" s="285">
        <v>255</v>
      </c>
      <c r="K137" s="333"/>
    </row>
    <row r="138" s="1" customFormat="1" ht="15" customHeight="1">
      <c r="B138" s="330"/>
      <c r="C138" s="285" t="s">
        <v>742</v>
      </c>
      <c r="D138" s="285"/>
      <c r="E138" s="285"/>
      <c r="F138" s="308" t="s">
        <v>712</v>
      </c>
      <c r="G138" s="285"/>
      <c r="H138" s="285" t="s">
        <v>766</v>
      </c>
      <c r="I138" s="285" t="s">
        <v>744</v>
      </c>
      <c r="J138" s="285"/>
      <c r="K138" s="333"/>
    </row>
    <row r="139" s="1" customFormat="1" ht="15" customHeight="1">
      <c r="B139" s="330"/>
      <c r="C139" s="285" t="s">
        <v>745</v>
      </c>
      <c r="D139" s="285"/>
      <c r="E139" s="285"/>
      <c r="F139" s="308" t="s">
        <v>712</v>
      </c>
      <c r="G139" s="285"/>
      <c r="H139" s="285" t="s">
        <v>767</v>
      </c>
      <c r="I139" s="285" t="s">
        <v>747</v>
      </c>
      <c r="J139" s="285"/>
      <c r="K139" s="333"/>
    </row>
    <row r="140" s="1" customFormat="1" ht="15" customHeight="1">
      <c r="B140" s="330"/>
      <c r="C140" s="285" t="s">
        <v>748</v>
      </c>
      <c r="D140" s="285"/>
      <c r="E140" s="285"/>
      <c r="F140" s="308" t="s">
        <v>712</v>
      </c>
      <c r="G140" s="285"/>
      <c r="H140" s="285" t="s">
        <v>748</v>
      </c>
      <c r="I140" s="285" t="s">
        <v>747</v>
      </c>
      <c r="J140" s="285"/>
      <c r="K140" s="333"/>
    </row>
    <row r="141" s="1" customFormat="1" ht="15" customHeight="1">
      <c r="B141" s="330"/>
      <c r="C141" s="285" t="s">
        <v>35</v>
      </c>
      <c r="D141" s="285"/>
      <c r="E141" s="285"/>
      <c r="F141" s="308" t="s">
        <v>712</v>
      </c>
      <c r="G141" s="285"/>
      <c r="H141" s="285" t="s">
        <v>768</v>
      </c>
      <c r="I141" s="285" t="s">
        <v>747</v>
      </c>
      <c r="J141" s="285"/>
      <c r="K141" s="333"/>
    </row>
    <row r="142" s="1" customFormat="1" ht="15" customHeight="1">
      <c r="B142" s="330"/>
      <c r="C142" s="285" t="s">
        <v>769</v>
      </c>
      <c r="D142" s="285"/>
      <c r="E142" s="285"/>
      <c r="F142" s="308" t="s">
        <v>712</v>
      </c>
      <c r="G142" s="285"/>
      <c r="H142" s="285" t="s">
        <v>770</v>
      </c>
      <c r="I142" s="285" t="s">
        <v>747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771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706</v>
      </c>
      <c r="D148" s="300"/>
      <c r="E148" s="300"/>
      <c r="F148" s="300" t="s">
        <v>707</v>
      </c>
      <c r="G148" s="301"/>
      <c r="H148" s="300" t="s">
        <v>51</v>
      </c>
      <c r="I148" s="300" t="s">
        <v>54</v>
      </c>
      <c r="J148" s="300" t="s">
        <v>708</v>
      </c>
      <c r="K148" s="299"/>
    </row>
    <row r="149" s="1" customFormat="1" ht="17.25" customHeight="1">
      <c r="B149" s="297"/>
      <c r="C149" s="302" t="s">
        <v>709</v>
      </c>
      <c r="D149" s="302"/>
      <c r="E149" s="302"/>
      <c r="F149" s="303" t="s">
        <v>710</v>
      </c>
      <c r="G149" s="304"/>
      <c r="H149" s="302"/>
      <c r="I149" s="302"/>
      <c r="J149" s="302" t="s">
        <v>711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715</v>
      </c>
      <c r="D151" s="285"/>
      <c r="E151" s="285"/>
      <c r="F151" s="338" t="s">
        <v>712</v>
      </c>
      <c r="G151" s="285"/>
      <c r="H151" s="337" t="s">
        <v>752</v>
      </c>
      <c r="I151" s="337" t="s">
        <v>714</v>
      </c>
      <c r="J151" s="337">
        <v>120</v>
      </c>
      <c r="K151" s="333"/>
    </row>
    <row r="152" s="1" customFormat="1" ht="15" customHeight="1">
      <c r="B152" s="310"/>
      <c r="C152" s="337" t="s">
        <v>761</v>
      </c>
      <c r="D152" s="285"/>
      <c r="E152" s="285"/>
      <c r="F152" s="338" t="s">
        <v>712</v>
      </c>
      <c r="G152" s="285"/>
      <c r="H152" s="337" t="s">
        <v>772</v>
      </c>
      <c r="I152" s="337" t="s">
        <v>714</v>
      </c>
      <c r="J152" s="337" t="s">
        <v>763</v>
      </c>
      <c r="K152" s="333"/>
    </row>
    <row r="153" s="1" customFormat="1" ht="15" customHeight="1">
      <c r="B153" s="310"/>
      <c r="C153" s="337" t="s">
        <v>81</v>
      </c>
      <c r="D153" s="285"/>
      <c r="E153" s="285"/>
      <c r="F153" s="338" t="s">
        <v>712</v>
      </c>
      <c r="G153" s="285"/>
      <c r="H153" s="337" t="s">
        <v>773</v>
      </c>
      <c r="I153" s="337" t="s">
        <v>714</v>
      </c>
      <c r="J153" s="337" t="s">
        <v>763</v>
      </c>
      <c r="K153" s="333"/>
    </row>
    <row r="154" s="1" customFormat="1" ht="15" customHeight="1">
      <c r="B154" s="310"/>
      <c r="C154" s="337" t="s">
        <v>717</v>
      </c>
      <c r="D154" s="285"/>
      <c r="E154" s="285"/>
      <c r="F154" s="338" t="s">
        <v>718</v>
      </c>
      <c r="G154" s="285"/>
      <c r="H154" s="337" t="s">
        <v>752</v>
      </c>
      <c r="I154" s="337" t="s">
        <v>714</v>
      </c>
      <c r="J154" s="337">
        <v>50</v>
      </c>
      <c r="K154" s="333"/>
    </row>
    <row r="155" s="1" customFormat="1" ht="15" customHeight="1">
      <c r="B155" s="310"/>
      <c r="C155" s="337" t="s">
        <v>720</v>
      </c>
      <c r="D155" s="285"/>
      <c r="E155" s="285"/>
      <c r="F155" s="338" t="s">
        <v>712</v>
      </c>
      <c r="G155" s="285"/>
      <c r="H155" s="337" t="s">
        <v>752</v>
      </c>
      <c r="I155" s="337" t="s">
        <v>722</v>
      </c>
      <c r="J155" s="337"/>
      <c r="K155" s="333"/>
    </row>
    <row r="156" s="1" customFormat="1" ht="15" customHeight="1">
      <c r="B156" s="310"/>
      <c r="C156" s="337" t="s">
        <v>731</v>
      </c>
      <c r="D156" s="285"/>
      <c r="E156" s="285"/>
      <c r="F156" s="338" t="s">
        <v>718</v>
      </c>
      <c r="G156" s="285"/>
      <c r="H156" s="337" t="s">
        <v>752</v>
      </c>
      <c r="I156" s="337" t="s">
        <v>714</v>
      </c>
      <c r="J156" s="337">
        <v>50</v>
      </c>
      <c r="K156" s="333"/>
    </row>
    <row r="157" s="1" customFormat="1" ht="15" customHeight="1">
      <c r="B157" s="310"/>
      <c r="C157" s="337" t="s">
        <v>739</v>
      </c>
      <c r="D157" s="285"/>
      <c r="E157" s="285"/>
      <c r="F157" s="338" t="s">
        <v>718</v>
      </c>
      <c r="G157" s="285"/>
      <c r="H157" s="337" t="s">
        <v>752</v>
      </c>
      <c r="I157" s="337" t="s">
        <v>714</v>
      </c>
      <c r="J157" s="337">
        <v>50</v>
      </c>
      <c r="K157" s="333"/>
    </row>
    <row r="158" s="1" customFormat="1" ht="15" customHeight="1">
      <c r="B158" s="310"/>
      <c r="C158" s="337" t="s">
        <v>737</v>
      </c>
      <c r="D158" s="285"/>
      <c r="E158" s="285"/>
      <c r="F158" s="338" t="s">
        <v>718</v>
      </c>
      <c r="G158" s="285"/>
      <c r="H158" s="337" t="s">
        <v>752</v>
      </c>
      <c r="I158" s="337" t="s">
        <v>714</v>
      </c>
      <c r="J158" s="337">
        <v>50</v>
      </c>
      <c r="K158" s="333"/>
    </row>
    <row r="159" s="1" customFormat="1" ht="15" customHeight="1">
      <c r="B159" s="310"/>
      <c r="C159" s="337" t="s">
        <v>105</v>
      </c>
      <c r="D159" s="285"/>
      <c r="E159" s="285"/>
      <c r="F159" s="338" t="s">
        <v>712</v>
      </c>
      <c r="G159" s="285"/>
      <c r="H159" s="337" t="s">
        <v>774</v>
      </c>
      <c r="I159" s="337" t="s">
        <v>714</v>
      </c>
      <c r="J159" s="337" t="s">
        <v>775</v>
      </c>
      <c r="K159" s="333"/>
    </row>
    <row r="160" s="1" customFormat="1" ht="15" customHeight="1">
      <c r="B160" s="310"/>
      <c r="C160" s="337" t="s">
        <v>776</v>
      </c>
      <c r="D160" s="285"/>
      <c r="E160" s="285"/>
      <c r="F160" s="338" t="s">
        <v>712</v>
      </c>
      <c r="G160" s="285"/>
      <c r="H160" s="337" t="s">
        <v>777</v>
      </c>
      <c r="I160" s="337" t="s">
        <v>747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778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706</v>
      </c>
      <c r="D166" s="300"/>
      <c r="E166" s="300"/>
      <c r="F166" s="300" t="s">
        <v>707</v>
      </c>
      <c r="G166" s="342"/>
      <c r="H166" s="343" t="s">
        <v>51</v>
      </c>
      <c r="I166" s="343" t="s">
        <v>54</v>
      </c>
      <c r="J166" s="300" t="s">
        <v>708</v>
      </c>
      <c r="K166" s="277"/>
    </row>
    <row r="167" s="1" customFormat="1" ht="17.25" customHeight="1">
      <c r="B167" s="278"/>
      <c r="C167" s="302" t="s">
        <v>709</v>
      </c>
      <c r="D167" s="302"/>
      <c r="E167" s="302"/>
      <c r="F167" s="303" t="s">
        <v>710</v>
      </c>
      <c r="G167" s="344"/>
      <c r="H167" s="345"/>
      <c r="I167" s="345"/>
      <c r="J167" s="302" t="s">
        <v>711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715</v>
      </c>
      <c r="D169" s="285"/>
      <c r="E169" s="285"/>
      <c r="F169" s="308" t="s">
        <v>712</v>
      </c>
      <c r="G169" s="285"/>
      <c r="H169" s="285" t="s">
        <v>752</v>
      </c>
      <c r="I169" s="285" t="s">
        <v>714</v>
      </c>
      <c r="J169" s="285">
        <v>120</v>
      </c>
      <c r="K169" s="333"/>
    </row>
    <row r="170" s="1" customFormat="1" ht="15" customHeight="1">
      <c r="B170" s="310"/>
      <c r="C170" s="285" t="s">
        <v>761</v>
      </c>
      <c r="D170" s="285"/>
      <c r="E170" s="285"/>
      <c r="F170" s="308" t="s">
        <v>712</v>
      </c>
      <c r="G170" s="285"/>
      <c r="H170" s="285" t="s">
        <v>762</v>
      </c>
      <c r="I170" s="285" t="s">
        <v>714</v>
      </c>
      <c r="J170" s="285" t="s">
        <v>763</v>
      </c>
      <c r="K170" s="333"/>
    </row>
    <row r="171" s="1" customFormat="1" ht="15" customHeight="1">
      <c r="B171" s="310"/>
      <c r="C171" s="285" t="s">
        <v>81</v>
      </c>
      <c r="D171" s="285"/>
      <c r="E171" s="285"/>
      <c r="F171" s="308" t="s">
        <v>712</v>
      </c>
      <c r="G171" s="285"/>
      <c r="H171" s="285" t="s">
        <v>779</v>
      </c>
      <c r="I171" s="285" t="s">
        <v>714</v>
      </c>
      <c r="J171" s="285" t="s">
        <v>763</v>
      </c>
      <c r="K171" s="333"/>
    </row>
    <row r="172" s="1" customFormat="1" ht="15" customHeight="1">
      <c r="B172" s="310"/>
      <c r="C172" s="285" t="s">
        <v>717</v>
      </c>
      <c r="D172" s="285"/>
      <c r="E172" s="285"/>
      <c r="F172" s="308" t="s">
        <v>718</v>
      </c>
      <c r="G172" s="285"/>
      <c r="H172" s="285" t="s">
        <v>779</v>
      </c>
      <c r="I172" s="285" t="s">
        <v>714</v>
      </c>
      <c r="J172" s="285">
        <v>50</v>
      </c>
      <c r="K172" s="333"/>
    </row>
    <row r="173" s="1" customFormat="1" ht="15" customHeight="1">
      <c r="B173" s="310"/>
      <c r="C173" s="285" t="s">
        <v>720</v>
      </c>
      <c r="D173" s="285"/>
      <c r="E173" s="285"/>
      <c r="F173" s="308" t="s">
        <v>712</v>
      </c>
      <c r="G173" s="285"/>
      <c r="H173" s="285" t="s">
        <v>779</v>
      </c>
      <c r="I173" s="285" t="s">
        <v>722</v>
      </c>
      <c r="J173" s="285"/>
      <c r="K173" s="333"/>
    </row>
    <row r="174" s="1" customFormat="1" ht="15" customHeight="1">
      <c r="B174" s="310"/>
      <c r="C174" s="285" t="s">
        <v>731</v>
      </c>
      <c r="D174" s="285"/>
      <c r="E174" s="285"/>
      <c r="F174" s="308" t="s">
        <v>718</v>
      </c>
      <c r="G174" s="285"/>
      <c r="H174" s="285" t="s">
        <v>779</v>
      </c>
      <c r="I174" s="285" t="s">
        <v>714</v>
      </c>
      <c r="J174" s="285">
        <v>50</v>
      </c>
      <c r="K174" s="333"/>
    </row>
    <row r="175" s="1" customFormat="1" ht="15" customHeight="1">
      <c r="B175" s="310"/>
      <c r="C175" s="285" t="s">
        <v>739</v>
      </c>
      <c r="D175" s="285"/>
      <c r="E175" s="285"/>
      <c r="F175" s="308" t="s">
        <v>718</v>
      </c>
      <c r="G175" s="285"/>
      <c r="H175" s="285" t="s">
        <v>779</v>
      </c>
      <c r="I175" s="285" t="s">
        <v>714</v>
      </c>
      <c r="J175" s="285">
        <v>50</v>
      </c>
      <c r="K175" s="333"/>
    </row>
    <row r="176" s="1" customFormat="1" ht="15" customHeight="1">
      <c r="B176" s="310"/>
      <c r="C176" s="285" t="s">
        <v>737</v>
      </c>
      <c r="D176" s="285"/>
      <c r="E176" s="285"/>
      <c r="F176" s="308" t="s">
        <v>718</v>
      </c>
      <c r="G176" s="285"/>
      <c r="H176" s="285" t="s">
        <v>779</v>
      </c>
      <c r="I176" s="285" t="s">
        <v>714</v>
      </c>
      <c r="J176" s="285">
        <v>50</v>
      </c>
      <c r="K176" s="333"/>
    </row>
    <row r="177" s="1" customFormat="1" ht="15" customHeight="1">
      <c r="B177" s="310"/>
      <c r="C177" s="285" t="s">
        <v>110</v>
      </c>
      <c r="D177" s="285"/>
      <c r="E177" s="285"/>
      <c r="F177" s="308" t="s">
        <v>712</v>
      </c>
      <c r="G177" s="285"/>
      <c r="H177" s="285" t="s">
        <v>780</v>
      </c>
      <c r="I177" s="285" t="s">
        <v>781</v>
      </c>
      <c r="J177" s="285"/>
      <c r="K177" s="333"/>
    </row>
    <row r="178" s="1" customFormat="1" ht="15" customHeight="1">
      <c r="B178" s="310"/>
      <c r="C178" s="285" t="s">
        <v>54</v>
      </c>
      <c r="D178" s="285"/>
      <c r="E178" s="285"/>
      <c r="F178" s="308" t="s">
        <v>712</v>
      </c>
      <c r="G178" s="285"/>
      <c r="H178" s="285" t="s">
        <v>782</v>
      </c>
      <c r="I178" s="285" t="s">
        <v>783</v>
      </c>
      <c r="J178" s="285">
        <v>1</v>
      </c>
      <c r="K178" s="333"/>
    </row>
    <row r="179" s="1" customFormat="1" ht="15" customHeight="1">
      <c r="B179" s="310"/>
      <c r="C179" s="285" t="s">
        <v>50</v>
      </c>
      <c r="D179" s="285"/>
      <c r="E179" s="285"/>
      <c r="F179" s="308" t="s">
        <v>712</v>
      </c>
      <c r="G179" s="285"/>
      <c r="H179" s="285" t="s">
        <v>784</v>
      </c>
      <c r="I179" s="285" t="s">
        <v>714</v>
      </c>
      <c r="J179" s="285">
        <v>20</v>
      </c>
      <c r="K179" s="333"/>
    </row>
    <row r="180" s="1" customFormat="1" ht="15" customHeight="1">
      <c r="B180" s="310"/>
      <c r="C180" s="285" t="s">
        <v>51</v>
      </c>
      <c r="D180" s="285"/>
      <c r="E180" s="285"/>
      <c r="F180" s="308" t="s">
        <v>712</v>
      </c>
      <c r="G180" s="285"/>
      <c r="H180" s="285" t="s">
        <v>785</v>
      </c>
      <c r="I180" s="285" t="s">
        <v>714</v>
      </c>
      <c r="J180" s="285">
        <v>255</v>
      </c>
      <c r="K180" s="333"/>
    </row>
    <row r="181" s="1" customFormat="1" ht="15" customHeight="1">
      <c r="B181" s="310"/>
      <c r="C181" s="285" t="s">
        <v>111</v>
      </c>
      <c r="D181" s="285"/>
      <c r="E181" s="285"/>
      <c r="F181" s="308" t="s">
        <v>712</v>
      </c>
      <c r="G181" s="285"/>
      <c r="H181" s="285" t="s">
        <v>676</v>
      </c>
      <c r="I181" s="285" t="s">
        <v>714</v>
      </c>
      <c r="J181" s="285">
        <v>10</v>
      </c>
      <c r="K181" s="333"/>
    </row>
    <row r="182" s="1" customFormat="1" ht="15" customHeight="1">
      <c r="B182" s="310"/>
      <c r="C182" s="285" t="s">
        <v>112</v>
      </c>
      <c r="D182" s="285"/>
      <c r="E182" s="285"/>
      <c r="F182" s="308" t="s">
        <v>712</v>
      </c>
      <c r="G182" s="285"/>
      <c r="H182" s="285" t="s">
        <v>786</v>
      </c>
      <c r="I182" s="285" t="s">
        <v>747</v>
      </c>
      <c r="J182" s="285"/>
      <c r="K182" s="333"/>
    </row>
    <row r="183" s="1" customFormat="1" ht="15" customHeight="1">
      <c r="B183" s="310"/>
      <c r="C183" s="285" t="s">
        <v>787</v>
      </c>
      <c r="D183" s="285"/>
      <c r="E183" s="285"/>
      <c r="F183" s="308" t="s">
        <v>712</v>
      </c>
      <c r="G183" s="285"/>
      <c r="H183" s="285" t="s">
        <v>788</v>
      </c>
      <c r="I183" s="285" t="s">
        <v>747</v>
      </c>
      <c r="J183" s="285"/>
      <c r="K183" s="333"/>
    </row>
    <row r="184" s="1" customFormat="1" ht="15" customHeight="1">
      <c r="B184" s="310"/>
      <c r="C184" s="285" t="s">
        <v>776</v>
      </c>
      <c r="D184" s="285"/>
      <c r="E184" s="285"/>
      <c r="F184" s="308" t="s">
        <v>712</v>
      </c>
      <c r="G184" s="285"/>
      <c r="H184" s="285" t="s">
        <v>789</v>
      </c>
      <c r="I184" s="285" t="s">
        <v>747</v>
      </c>
      <c r="J184" s="285"/>
      <c r="K184" s="333"/>
    </row>
    <row r="185" s="1" customFormat="1" ht="15" customHeight="1">
      <c r="B185" s="310"/>
      <c r="C185" s="285" t="s">
        <v>114</v>
      </c>
      <c r="D185" s="285"/>
      <c r="E185" s="285"/>
      <c r="F185" s="308" t="s">
        <v>718</v>
      </c>
      <c r="G185" s="285"/>
      <c r="H185" s="285" t="s">
        <v>790</v>
      </c>
      <c r="I185" s="285" t="s">
        <v>714</v>
      </c>
      <c r="J185" s="285">
        <v>50</v>
      </c>
      <c r="K185" s="333"/>
    </row>
    <row r="186" s="1" customFormat="1" ht="15" customHeight="1">
      <c r="B186" s="310"/>
      <c r="C186" s="285" t="s">
        <v>791</v>
      </c>
      <c r="D186" s="285"/>
      <c r="E186" s="285"/>
      <c r="F186" s="308" t="s">
        <v>718</v>
      </c>
      <c r="G186" s="285"/>
      <c r="H186" s="285" t="s">
        <v>792</v>
      </c>
      <c r="I186" s="285" t="s">
        <v>793</v>
      </c>
      <c r="J186" s="285"/>
      <c r="K186" s="333"/>
    </row>
    <row r="187" s="1" customFormat="1" ht="15" customHeight="1">
      <c r="B187" s="310"/>
      <c r="C187" s="285" t="s">
        <v>794</v>
      </c>
      <c r="D187" s="285"/>
      <c r="E187" s="285"/>
      <c r="F187" s="308" t="s">
        <v>718</v>
      </c>
      <c r="G187" s="285"/>
      <c r="H187" s="285" t="s">
        <v>795</v>
      </c>
      <c r="I187" s="285" t="s">
        <v>793</v>
      </c>
      <c r="J187" s="285"/>
      <c r="K187" s="333"/>
    </row>
    <row r="188" s="1" customFormat="1" ht="15" customHeight="1">
      <c r="B188" s="310"/>
      <c r="C188" s="285" t="s">
        <v>796</v>
      </c>
      <c r="D188" s="285"/>
      <c r="E188" s="285"/>
      <c r="F188" s="308" t="s">
        <v>718</v>
      </c>
      <c r="G188" s="285"/>
      <c r="H188" s="285" t="s">
        <v>797</v>
      </c>
      <c r="I188" s="285" t="s">
        <v>793</v>
      </c>
      <c r="J188" s="285"/>
      <c r="K188" s="333"/>
    </row>
    <row r="189" s="1" customFormat="1" ht="15" customHeight="1">
      <c r="B189" s="310"/>
      <c r="C189" s="346" t="s">
        <v>798</v>
      </c>
      <c r="D189" s="285"/>
      <c r="E189" s="285"/>
      <c r="F189" s="308" t="s">
        <v>718</v>
      </c>
      <c r="G189" s="285"/>
      <c r="H189" s="285" t="s">
        <v>799</v>
      </c>
      <c r="I189" s="285" t="s">
        <v>800</v>
      </c>
      <c r="J189" s="347" t="s">
        <v>801</v>
      </c>
      <c r="K189" s="333"/>
    </row>
    <row r="190" s="1" customFormat="1" ht="15" customHeight="1">
      <c r="B190" s="310"/>
      <c r="C190" s="346" t="s">
        <v>39</v>
      </c>
      <c r="D190" s="285"/>
      <c r="E190" s="285"/>
      <c r="F190" s="308" t="s">
        <v>712</v>
      </c>
      <c r="G190" s="285"/>
      <c r="H190" s="282" t="s">
        <v>802</v>
      </c>
      <c r="I190" s="285" t="s">
        <v>803</v>
      </c>
      <c r="J190" s="285"/>
      <c r="K190" s="333"/>
    </row>
    <row r="191" s="1" customFormat="1" ht="15" customHeight="1">
      <c r="B191" s="310"/>
      <c r="C191" s="346" t="s">
        <v>804</v>
      </c>
      <c r="D191" s="285"/>
      <c r="E191" s="285"/>
      <c r="F191" s="308" t="s">
        <v>712</v>
      </c>
      <c r="G191" s="285"/>
      <c r="H191" s="285" t="s">
        <v>805</v>
      </c>
      <c r="I191" s="285" t="s">
        <v>747</v>
      </c>
      <c r="J191" s="285"/>
      <c r="K191" s="333"/>
    </row>
    <row r="192" s="1" customFormat="1" ht="15" customHeight="1">
      <c r="B192" s="310"/>
      <c r="C192" s="346" t="s">
        <v>806</v>
      </c>
      <c r="D192" s="285"/>
      <c r="E192" s="285"/>
      <c r="F192" s="308" t="s">
        <v>712</v>
      </c>
      <c r="G192" s="285"/>
      <c r="H192" s="285" t="s">
        <v>807</v>
      </c>
      <c r="I192" s="285" t="s">
        <v>747</v>
      </c>
      <c r="J192" s="285"/>
      <c r="K192" s="333"/>
    </row>
    <row r="193" s="1" customFormat="1" ht="15" customHeight="1">
      <c r="B193" s="310"/>
      <c r="C193" s="346" t="s">
        <v>808</v>
      </c>
      <c r="D193" s="285"/>
      <c r="E193" s="285"/>
      <c r="F193" s="308" t="s">
        <v>718</v>
      </c>
      <c r="G193" s="285"/>
      <c r="H193" s="285" t="s">
        <v>809</v>
      </c>
      <c r="I193" s="285" t="s">
        <v>747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810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811</v>
      </c>
      <c r="D200" s="349"/>
      <c r="E200" s="349"/>
      <c r="F200" s="349" t="s">
        <v>812</v>
      </c>
      <c r="G200" s="350"/>
      <c r="H200" s="349" t="s">
        <v>813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803</v>
      </c>
      <c r="D202" s="285"/>
      <c r="E202" s="285"/>
      <c r="F202" s="308" t="s">
        <v>40</v>
      </c>
      <c r="G202" s="285"/>
      <c r="H202" s="285" t="s">
        <v>814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41</v>
      </c>
      <c r="G203" s="285"/>
      <c r="H203" s="285" t="s">
        <v>815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44</v>
      </c>
      <c r="G204" s="285"/>
      <c r="H204" s="285" t="s">
        <v>816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42</v>
      </c>
      <c r="G205" s="285"/>
      <c r="H205" s="285" t="s">
        <v>817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43</v>
      </c>
      <c r="G206" s="285"/>
      <c r="H206" s="285" t="s">
        <v>818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759</v>
      </c>
      <c r="D208" s="285"/>
      <c r="E208" s="285"/>
      <c r="F208" s="308" t="s">
        <v>655</v>
      </c>
      <c r="G208" s="285"/>
      <c r="H208" s="285" t="s">
        <v>819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75</v>
      </c>
      <c r="G209" s="285"/>
      <c r="H209" s="285" t="s">
        <v>659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657</v>
      </c>
      <c r="G210" s="285"/>
      <c r="H210" s="285" t="s">
        <v>820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97</v>
      </c>
      <c r="G211" s="346"/>
      <c r="H211" s="337" t="s">
        <v>660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122</v>
      </c>
      <c r="G212" s="346"/>
      <c r="H212" s="337" t="s">
        <v>821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783</v>
      </c>
      <c r="D214" s="285"/>
      <c r="E214" s="285"/>
      <c r="F214" s="308">
        <v>1</v>
      </c>
      <c r="G214" s="346"/>
      <c r="H214" s="337" t="s">
        <v>822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823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824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825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2021-02-12T12:38:25Z</dcterms:created>
  <dcterms:modified xsi:type="dcterms:W3CDTF">2021-02-12T12:38:33Z</dcterms:modified>
</cp:coreProperties>
</file>